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9170" windowHeight="9510" tabRatio="859"/>
  </bookViews>
  <sheets>
    <sheet name="Meistersch." sheetId="1" r:id="rId1"/>
    <sheet name="S1" sheetId="2" r:id="rId2"/>
    <sheet name="S2" sheetId="3" r:id="rId3"/>
    <sheet name="S3" sheetId="4" r:id="rId4"/>
    <sheet name="S4" sheetId="19" r:id="rId5"/>
    <sheet name="S5" sheetId="33" r:id="rId6"/>
    <sheet name="S6" sheetId="5" r:id="rId7"/>
    <sheet name="S7" sheetId="7" r:id="rId8"/>
    <sheet name="S8" sheetId="38" r:id="rId9"/>
    <sheet name="S9" sheetId="8" r:id="rId10"/>
    <sheet name="S10" sheetId="9" r:id="rId11"/>
    <sheet name="S11" sheetId="10" r:id="rId12"/>
    <sheet name="S12" sheetId="11" r:id="rId13"/>
    <sheet name="S13" sheetId="30" r:id="rId14"/>
    <sheet name="Gr1" sheetId="22" r:id="rId15"/>
    <sheet name="Gr2" sheetId="23" r:id="rId16"/>
    <sheet name="Gr3" sheetId="14" r:id="rId17"/>
    <sheet name="Gr4" sheetId="36" r:id="rId18"/>
    <sheet name="Gr5" sheetId="13" r:id="rId19"/>
    <sheet name="Gr6" sheetId="12" r:id="rId20"/>
    <sheet name="Gr7" sheetId="35" r:id="rId21"/>
    <sheet name="Gr8" sheetId="20" r:id="rId22"/>
    <sheet name="Gr9" sheetId="31" r:id="rId23"/>
  </sheets>
  <definedNames>
    <definedName name="_xlnm._FilterDatabase" localSheetId="0" hidden="1">Meistersch.!$2:$2</definedName>
  </definedNames>
  <calcPr calcId="145621"/>
</workbook>
</file>

<file path=xl/calcChain.xml><?xml version="1.0" encoding="utf-8"?>
<calcChain xmlns="http://schemas.openxmlformats.org/spreadsheetml/2006/main">
  <c r="Q13" i="1" l="1"/>
  <c r="O13" i="1"/>
  <c r="I6" i="1"/>
  <c r="K8" i="1"/>
  <c r="K6" i="1"/>
  <c r="AG18" i="1"/>
  <c r="AE18" i="1"/>
  <c r="AC18" i="1"/>
  <c r="AA18" i="1"/>
  <c r="Y18" i="1"/>
  <c r="W18" i="1"/>
  <c r="U18" i="1"/>
  <c r="S18" i="1"/>
  <c r="Q18" i="1"/>
  <c r="O18" i="1"/>
  <c r="M18" i="1"/>
  <c r="K18" i="1"/>
  <c r="I18" i="1"/>
  <c r="G18" i="1"/>
  <c r="AJ18" i="1" s="1"/>
  <c r="AG17" i="1"/>
  <c r="AE17" i="1"/>
  <c r="AC17" i="1"/>
  <c r="AA17" i="1"/>
  <c r="Y17" i="1"/>
  <c r="W17" i="1"/>
  <c r="U17" i="1"/>
  <c r="S17" i="1"/>
  <c r="Q17" i="1"/>
  <c r="O17" i="1"/>
  <c r="M17" i="1"/>
  <c r="K17" i="1"/>
  <c r="I17" i="1"/>
  <c r="G17" i="1"/>
  <c r="AJ17" i="1" s="1"/>
  <c r="AG19" i="1"/>
  <c r="AE19" i="1"/>
  <c r="AC19" i="1"/>
  <c r="AA19" i="1"/>
  <c r="Y19" i="1"/>
  <c r="W19" i="1"/>
  <c r="U19" i="1"/>
  <c r="S19" i="1"/>
  <c r="Q19" i="1"/>
  <c r="O19" i="1"/>
  <c r="M19" i="1"/>
  <c r="K19" i="1"/>
  <c r="I19" i="1"/>
  <c r="G19" i="1"/>
  <c r="AJ19" i="1" s="1"/>
  <c r="AG35" i="1"/>
  <c r="AE35" i="1"/>
  <c r="AC35" i="1"/>
  <c r="AA35" i="1"/>
  <c r="Y35" i="1"/>
  <c r="W35" i="1"/>
  <c r="U35" i="1"/>
  <c r="S35" i="1"/>
  <c r="Q35" i="1"/>
  <c r="O35" i="1"/>
  <c r="M35" i="1"/>
  <c r="K35" i="1"/>
  <c r="I35" i="1"/>
  <c r="G35" i="1"/>
  <c r="AG23" i="1"/>
  <c r="AE23" i="1"/>
  <c r="AC23" i="1"/>
  <c r="AA23" i="1"/>
  <c r="Y23" i="1"/>
  <c r="W23" i="1"/>
  <c r="U23" i="1"/>
  <c r="S23" i="1"/>
  <c r="Q23" i="1"/>
  <c r="O23" i="1"/>
  <c r="M23" i="1"/>
  <c r="K23" i="1"/>
  <c r="I23" i="1"/>
  <c r="G23" i="1"/>
  <c r="AG32" i="1"/>
  <c r="AE32" i="1"/>
  <c r="AC32" i="1"/>
  <c r="AA32" i="1"/>
  <c r="Y32" i="1"/>
  <c r="W32" i="1"/>
  <c r="U32" i="1"/>
  <c r="S32" i="1"/>
  <c r="Q32" i="1"/>
  <c r="O32" i="1"/>
  <c r="M32" i="1"/>
  <c r="K32" i="1"/>
  <c r="I32" i="1"/>
  <c r="G32" i="1"/>
  <c r="AG31" i="1"/>
  <c r="AE31" i="1"/>
  <c r="AC31" i="1"/>
  <c r="AA31" i="1"/>
  <c r="Y31" i="1"/>
  <c r="W31" i="1"/>
  <c r="U31" i="1"/>
  <c r="S31" i="1"/>
  <c r="Q31" i="1"/>
  <c r="O31" i="1"/>
  <c r="M31" i="1"/>
  <c r="K31" i="1"/>
  <c r="I31" i="1"/>
  <c r="G31" i="1"/>
  <c r="AA10" i="1"/>
  <c r="AC10" i="1"/>
  <c r="AA21" i="1"/>
  <c r="AC21" i="1"/>
  <c r="AE21" i="1"/>
  <c r="AG21" i="1"/>
  <c r="AA13" i="1"/>
  <c r="AC13" i="1"/>
  <c r="AE13" i="1"/>
  <c r="AG13" i="1"/>
  <c r="AA27" i="1"/>
  <c r="AC27" i="1"/>
  <c r="AE27" i="1"/>
  <c r="AG27" i="1"/>
  <c r="AA22" i="1"/>
  <c r="AC22" i="1"/>
  <c r="AE22" i="1"/>
  <c r="AG22" i="1"/>
  <c r="AA30" i="1"/>
  <c r="AC30" i="1"/>
  <c r="AE30" i="1"/>
  <c r="AG30" i="1"/>
  <c r="AA34" i="1"/>
  <c r="AC34" i="1"/>
  <c r="AE34" i="1"/>
  <c r="AG34" i="1"/>
  <c r="AA6" i="1"/>
  <c r="AC6" i="1"/>
  <c r="AE6" i="1"/>
  <c r="AG6" i="1"/>
  <c r="AA9" i="1"/>
  <c r="AC9" i="1"/>
  <c r="AE9" i="1"/>
  <c r="AG9" i="1"/>
  <c r="AA25" i="1"/>
  <c r="AC25" i="1"/>
  <c r="AE25" i="1"/>
  <c r="AG25" i="1"/>
  <c r="AA4" i="1"/>
  <c r="AC4" i="1"/>
  <c r="AE4" i="1"/>
  <c r="AG4" i="1"/>
  <c r="AA8" i="1"/>
  <c r="AC8" i="1"/>
  <c r="AG8" i="1"/>
  <c r="AA16" i="1"/>
  <c r="AC16" i="1"/>
  <c r="AE16" i="1"/>
  <c r="AA28" i="1"/>
  <c r="AC28" i="1"/>
  <c r="AE28" i="1"/>
  <c r="AG28" i="1"/>
  <c r="AA12" i="1"/>
  <c r="AC12" i="1"/>
  <c r="AG12" i="1"/>
  <c r="AA29" i="1"/>
  <c r="AC29" i="1"/>
  <c r="AE29" i="1"/>
  <c r="AG29" i="1"/>
  <c r="AA7" i="1"/>
  <c r="AC7" i="1"/>
  <c r="AE7" i="1"/>
  <c r="AG7" i="1"/>
  <c r="AA11" i="1"/>
  <c r="AC11" i="1"/>
  <c r="AE11" i="1"/>
  <c r="AG11" i="1"/>
  <c r="AA3" i="1"/>
  <c r="AC3" i="1"/>
  <c r="AE3" i="1"/>
  <c r="AG3" i="1"/>
  <c r="AA20" i="1"/>
  <c r="AC20" i="1"/>
  <c r="AE20" i="1"/>
  <c r="AG20" i="1"/>
  <c r="AA33" i="1"/>
  <c r="AC33" i="1"/>
  <c r="AE33" i="1"/>
  <c r="AG33" i="1"/>
  <c r="AA5" i="1"/>
  <c r="AC5" i="1"/>
  <c r="AE5" i="1"/>
  <c r="AG5" i="1"/>
  <c r="AA26" i="1"/>
  <c r="AC26" i="1"/>
  <c r="AE26" i="1"/>
  <c r="AG26" i="1"/>
  <c r="AA15" i="1"/>
  <c r="AC15" i="1"/>
  <c r="AE15" i="1"/>
  <c r="AG15" i="1"/>
  <c r="Y29" i="1"/>
  <c r="W29" i="1"/>
  <c r="U29" i="1"/>
  <c r="S29" i="1"/>
  <c r="Q29" i="1"/>
  <c r="O29" i="1"/>
  <c r="M29" i="1"/>
  <c r="K29" i="1"/>
  <c r="I29" i="1"/>
  <c r="G29" i="1"/>
  <c r="S27" i="1"/>
  <c r="Y15" i="1"/>
  <c r="Y25" i="1"/>
  <c r="Y11" i="1"/>
  <c r="M11" i="1"/>
  <c r="K11" i="1"/>
  <c r="S33" i="1"/>
  <c r="S5" i="1"/>
  <c r="S34" i="1"/>
  <c r="S15" i="1"/>
  <c r="S28" i="1"/>
  <c r="G26" i="1"/>
  <c r="I26" i="1"/>
  <c r="K26" i="1"/>
  <c r="M26" i="1"/>
  <c r="O26" i="1"/>
  <c r="Y26" i="1"/>
  <c r="W26" i="1"/>
  <c r="U26" i="1"/>
  <c r="S26" i="1"/>
  <c r="Q26" i="1"/>
  <c r="G28" i="1"/>
  <c r="I28" i="1"/>
  <c r="K28" i="1"/>
  <c r="M28" i="1"/>
  <c r="O28" i="1"/>
  <c r="Y28" i="1"/>
  <c r="W28" i="1"/>
  <c r="U28" i="1"/>
  <c r="Q28" i="1"/>
  <c r="S3" i="1"/>
  <c r="G25" i="1"/>
  <c r="I25" i="1"/>
  <c r="K25" i="1"/>
  <c r="M25" i="1"/>
  <c r="O25" i="1"/>
  <c r="Q25" i="1"/>
  <c r="S25" i="1"/>
  <c r="U25" i="1"/>
  <c r="W25" i="1"/>
  <c r="I13" i="1"/>
  <c r="G13" i="1"/>
  <c r="I11" i="1"/>
  <c r="G11" i="1"/>
  <c r="J3" i="38"/>
  <c r="C3" i="38"/>
  <c r="V52" i="38"/>
  <c r="V48" i="38"/>
  <c r="V44" i="38"/>
  <c r="V39" i="38"/>
  <c r="V35" i="38"/>
  <c r="V31" i="38"/>
  <c r="V27" i="38"/>
  <c r="V23" i="38"/>
  <c r="V19" i="38"/>
  <c r="V15" i="38"/>
  <c r="V11" i="38"/>
  <c r="V9" i="38"/>
  <c r="V7" i="38"/>
  <c r="A50" i="38"/>
  <c r="A46" i="38"/>
  <c r="A42" i="38"/>
  <c r="A37" i="38"/>
  <c r="A33" i="38"/>
  <c r="A29" i="38"/>
  <c r="A25" i="38"/>
  <c r="A21" i="38"/>
  <c r="A17" i="38"/>
  <c r="A13" i="38"/>
  <c r="A11" i="38"/>
  <c r="A9" i="38"/>
  <c r="A5" i="38"/>
  <c r="G16" i="1"/>
  <c r="I16" i="1"/>
  <c r="K16" i="1"/>
  <c r="M16" i="1"/>
  <c r="O16" i="1"/>
  <c r="G33" i="1"/>
  <c r="I33" i="1"/>
  <c r="K33" i="1"/>
  <c r="M33" i="1"/>
  <c r="O33" i="1"/>
  <c r="G30" i="1"/>
  <c r="I30" i="1"/>
  <c r="K30" i="1"/>
  <c r="M30" i="1"/>
  <c r="O30" i="1"/>
  <c r="G27" i="1"/>
  <c r="I27" i="1"/>
  <c r="K27" i="1"/>
  <c r="M27" i="1"/>
  <c r="O27" i="1"/>
  <c r="G21" i="1"/>
  <c r="I21" i="1"/>
  <c r="K21" i="1"/>
  <c r="M21" i="1"/>
  <c r="O21" i="1"/>
  <c r="G5" i="1"/>
  <c r="I5" i="1"/>
  <c r="K5" i="1"/>
  <c r="M5" i="1"/>
  <c r="O5" i="1"/>
  <c r="G34" i="1"/>
  <c r="I34" i="1"/>
  <c r="K34" i="1"/>
  <c r="M34" i="1"/>
  <c r="O34" i="1"/>
  <c r="G22" i="1"/>
  <c r="I22" i="1"/>
  <c r="K22" i="1"/>
  <c r="M22" i="1"/>
  <c r="O22" i="1"/>
  <c r="G20" i="1"/>
  <c r="I20" i="1"/>
  <c r="K20" i="1"/>
  <c r="M20" i="1"/>
  <c r="O20" i="1"/>
  <c r="S10" i="1"/>
  <c r="Y6" i="1"/>
  <c r="Y3" i="1"/>
  <c r="Y9" i="1"/>
  <c r="U21" i="1"/>
  <c r="G12" i="1"/>
  <c r="I12" i="1"/>
  <c r="K12" i="1"/>
  <c r="M12" i="1"/>
  <c r="O12" i="1"/>
  <c r="Q12" i="1"/>
  <c r="S12" i="1"/>
  <c r="U12" i="1"/>
  <c r="W12" i="1"/>
  <c r="Y12" i="1"/>
  <c r="U22" i="1"/>
  <c r="U27" i="1"/>
  <c r="U30" i="1"/>
  <c r="M6" i="1"/>
  <c r="G6" i="1"/>
  <c r="O6" i="1"/>
  <c r="Q6" i="1"/>
  <c r="S6" i="1"/>
  <c r="U6" i="1"/>
  <c r="W6" i="1"/>
  <c r="O11" i="1"/>
  <c r="Q11" i="1"/>
  <c r="S11" i="1"/>
  <c r="U11" i="1"/>
  <c r="W11" i="1"/>
  <c r="G4" i="1"/>
  <c r="I4" i="1"/>
  <c r="K4" i="1"/>
  <c r="M4" i="1"/>
  <c r="O4" i="1"/>
  <c r="S4" i="1"/>
  <c r="U4" i="1"/>
  <c r="W4" i="1"/>
  <c r="Y4" i="1"/>
  <c r="M15" i="1"/>
  <c r="G15" i="1"/>
  <c r="I15" i="1"/>
  <c r="K15" i="1"/>
  <c r="O15" i="1"/>
  <c r="Q15" i="1"/>
  <c r="U15" i="1"/>
  <c r="W15" i="1"/>
  <c r="U16" i="1"/>
  <c r="G7" i="1"/>
  <c r="I7" i="1"/>
  <c r="K7" i="1"/>
  <c r="M7" i="1"/>
  <c r="O7" i="1"/>
  <c r="Q7" i="1"/>
  <c r="S7" i="1"/>
  <c r="U7" i="1"/>
  <c r="W7" i="1"/>
  <c r="Y7" i="1"/>
  <c r="AJ7" i="1" s="1"/>
  <c r="K13" i="1"/>
  <c r="M13" i="1"/>
  <c r="S13" i="1"/>
  <c r="U13" i="1"/>
  <c r="W13" i="1"/>
  <c r="Y13" i="1"/>
  <c r="G3" i="1"/>
  <c r="I3" i="1"/>
  <c r="K3" i="1"/>
  <c r="M3" i="1"/>
  <c r="O3" i="1"/>
  <c r="Q3" i="1"/>
  <c r="U3" i="1"/>
  <c r="W3" i="1"/>
  <c r="S9" i="1"/>
  <c r="G9" i="1"/>
  <c r="I9" i="1"/>
  <c r="K9" i="1"/>
  <c r="M9" i="1"/>
  <c r="O9" i="1"/>
  <c r="Q9" i="1"/>
  <c r="U9" i="1"/>
  <c r="W9" i="1"/>
  <c r="Q20" i="1"/>
  <c r="S20" i="1"/>
  <c r="U20" i="1"/>
  <c r="W20" i="1"/>
  <c r="Y20" i="1"/>
  <c r="Q33" i="1"/>
  <c r="U33" i="1"/>
  <c r="W33" i="1"/>
  <c r="Y33" i="1"/>
  <c r="Q5" i="1"/>
  <c r="U5" i="1"/>
  <c r="W5" i="1"/>
  <c r="Y5" i="1"/>
  <c r="U34" i="1"/>
  <c r="G8" i="1"/>
  <c r="I8" i="1"/>
  <c r="M8" i="1"/>
  <c r="O8" i="1"/>
  <c r="Q8" i="1"/>
  <c r="S8" i="1"/>
  <c r="U8" i="1"/>
  <c r="W8" i="1"/>
  <c r="Y8" i="1"/>
  <c r="AJ8" i="1" s="1"/>
  <c r="V48" i="10"/>
  <c r="V52" i="10"/>
  <c r="V52" i="3"/>
  <c r="V48" i="3"/>
  <c r="V44" i="3"/>
  <c r="V52" i="31"/>
  <c r="V48" i="31"/>
  <c r="V44" i="31"/>
  <c r="V52" i="20"/>
  <c r="V48" i="20"/>
  <c r="V44" i="20"/>
  <c r="V52" i="35"/>
  <c r="V48" i="35"/>
  <c r="V44" i="35"/>
  <c r="V39" i="35"/>
  <c r="V35" i="35"/>
  <c r="V31" i="35"/>
  <c r="V27" i="35"/>
  <c r="V23" i="35"/>
  <c r="V19" i="35"/>
  <c r="V15" i="35"/>
  <c r="V11" i="35"/>
  <c r="V9" i="35"/>
  <c r="V7" i="35"/>
  <c r="J3" i="35"/>
  <c r="C3" i="35"/>
  <c r="V52" i="12"/>
  <c r="V48" i="12"/>
  <c r="V44" i="12"/>
  <c r="V39" i="12"/>
  <c r="V35" i="12"/>
  <c r="V52" i="13"/>
  <c r="V48" i="13"/>
  <c r="V44" i="13"/>
  <c r="A46" i="12"/>
  <c r="A46" i="20"/>
  <c r="A46" i="31"/>
  <c r="A46" i="35"/>
  <c r="A46" i="13"/>
  <c r="V52" i="36"/>
  <c r="V48" i="36"/>
  <c r="A46" i="36"/>
  <c r="V44" i="36"/>
  <c r="V52" i="14"/>
  <c r="V48" i="14"/>
  <c r="A46" i="14"/>
  <c r="V44" i="14"/>
  <c r="V52" i="23"/>
  <c r="V48" i="23"/>
  <c r="A46" i="23"/>
  <c r="V44" i="23"/>
  <c r="V52" i="22"/>
  <c r="A46" i="22"/>
  <c r="V44" i="22"/>
  <c r="V52" i="30"/>
  <c r="V48" i="30"/>
  <c r="A46" i="30"/>
  <c r="V44" i="30"/>
  <c r="V52" i="11"/>
  <c r="V48" i="11"/>
  <c r="A46" i="11"/>
  <c r="V44" i="11"/>
  <c r="A46" i="10"/>
  <c r="V44" i="10"/>
  <c r="V52" i="9"/>
  <c r="A46" i="9"/>
  <c r="V48" i="9"/>
  <c r="V44" i="9"/>
  <c r="V52" i="8"/>
  <c r="V48" i="8"/>
  <c r="A46" i="8"/>
  <c r="V44" i="8"/>
  <c r="V52" i="7"/>
  <c r="V48" i="7"/>
  <c r="A46" i="7"/>
  <c r="V44" i="7"/>
  <c r="V52" i="5"/>
  <c r="V48" i="5"/>
  <c r="A46" i="5"/>
  <c r="V44" i="5"/>
  <c r="V52" i="19"/>
  <c r="V48" i="19"/>
  <c r="V44" i="19"/>
  <c r="V52" i="4"/>
  <c r="V48" i="4"/>
  <c r="V44" i="4"/>
  <c r="V52" i="33"/>
  <c r="V48" i="33"/>
  <c r="A46" i="33"/>
  <c r="V44" i="33"/>
  <c r="V39" i="33"/>
  <c r="V35" i="33"/>
  <c r="V31" i="33"/>
  <c r="V27" i="33"/>
  <c r="V23" i="33"/>
  <c r="V19" i="33"/>
  <c r="V15" i="33"/>
  <c r="V11" i="33"/>
  <c r="V9" i="33"/>
  <c r="V7" i="33"/>
  <c r="J3" i="33"/>
  <c r="C3" i="33"/>
  <c r="V39" i="36"/>
  <c r="V35" i="36"/>
  <c r="V31" i="36"/>
  <c r="V27" i="36"/>
  <c r="V23" i="36"/>
  <c r="V19" i="36"/>
  <c r="V15" i="36"/>
  <c r="V11" i="36"/>
  <c r="V9" i="36"/>
  <c r="V7" i="36"/>
  <c r="J3" i="36"/>
  <c r="C3" i="36"/>
  <c r="G10" i="1"/>
  <c r="I10" i="1"/>
  <c r="K10" i="1"/>
  <c r="M10" i="1"/>
  <c r="O10" i="1"/>
  <c r="Q10" i="1"/>
  <c r="U10" i="1"/>
  <c r="W10" i="1"/>
  <c r="Y10" i="1"/>
  <c r="Q27" i="1"/>
  <c r="W27" i="1"/>
  <c r="Y27" i="1"/>
  <c r="Q21" i="1"/>
  <c r="S21" i="1"/>
  <c r="Q16" i="1"/>
  <c r="S16" i="1"/>
  <c r="W16" i="1"/>
  <c r="Y16" i="1"/>
  <c r="Q30" i="1"/>
  <c r="S30" i="1"/>
  <c r="W30" i="1"/>
  <c r="Y30" i="1"/>
  <c r="Q22" i="1"/>
  <c r="S22" i="1"/>
  <c r="W22" i="1"/>
  <c r="Y22" i="1"/>
  <c r="Q34" i="1"/>
  <c r="W34" i="1"/>
  <c r="Y34" i="1"/>
  <c r="A50" i="3"/>
  <c r="A46" i="19"/>
  <c r="A46" i="4"/>
  <c r="A46" i="3"/>
  <c r="V48" i="2"/>
  <c r="A46" i="2"/>
  <c r="V48" i="22"/>
  <c r="V44" i="2"/>
  <c r="A42" i="3"/>
  <c r="A42" i="4"/>
  <c r="A42" i="19"/>
  <c r="A42" i="5"/>
  <c r="A42" i="7"/>
  <c r="A42" i="8"/>
  <c r="A42" i="9"/>
  <c r="A42" i="10"/>
  <c r="A42" i="11"/>
  <c r="A42" i="30"/>
  <c r="A42" i="22"/>
  <c r="A42" i="23"/>
  <c r="A42" i="14"/>
  <c r="A42" i="13"/>
  <c r="A42" i="36"/>
  <c r="A42" i="12"/>
  <c r="A42" i="20"/>
  <c r="A42" i="31"/>
  <c r="A42" i="33"/>
  <c r="A42" i="35"/>
  <c r="A42" i="2"/>
  <c r="V9" i="2"/>
  <c r="A9" i="2"/>
  <c r="V16" i="2"/>
  <c r="A14" i="2"/>
  <c r="A11" i="2"/>
  <c r="V11" i="2"/>
  <c r="V19" i="2"/>
  <c r="V23" i="2"/>
  <c r="V7" i="2"/>
  <c r="V52" i="2"/>
  <c r="V39" i="2"/>
  <c r="V35" i="2"/>
  <c r="V27" i="2"/>
  <c r="V31" i="2"/>
  <c r="C3" i="2"/>
  <c r="J3" i="2"/>
  <c r="A50" i="2"/>
  <c r="A37" i="2"/>
  <c r="A33" i="2"/>
  <c r="A25" i="2"/>
  <c r="A29" i="2"/>
  <c r="A21" i="2"/>
  <c r="A17" i="2"/>
  <c r="A5" i="2"/>
  <c r="V9" i="10"/>
  <c r="A9" i="10"/>
  <c r="V15" i="10"/>
  <c r="V11" i="10"/>
  <c r="V39" i="10"/>
  <c r="V35" i="10"/>
  <c r="V27" i="10"/>
  <c r="V31" i="10"/>
  <c r="V23" i="10"/>
  <c r="V19" i="10"/>
  <c r="V7" i="10"/>
  <c r="J3" i="10"/>
  <c r="C3" i="10"/>
  <c r="A13" i="10"/>
  <c r="A11" i="10"/>
  <c r="A50" i="10"/>
  <c r="A37" i="10"/>
  <c r="A33" i="10"/>
  <c r="A25" i="10"/>
  <c r="A29" i="10"/>
  <c r="A21" i="10"/>
  <c r="A17" i="10"/>
  <c r="A5" i="10"/>
  <c r="V9" i="11"/>
  <c r="A9" i="11"/>
  <c r="V15" i="11"/>
  <c r="A13" i="11"/>
  <c r="V11" i="11"/>
  <c r="V39" i="11"/>
  <c r="V35" i="11"/>
  <c r="V27" i="11"/>
  <c r="V31" i="11"/>
  <c r="V23" i="11"/>
  <c r="V19" i="11"/>
  <c r="V7" i="11"/>
  <c r="A11" i="11"/>
  <c r="J3" i="11"/>
  <c r="C3" i="11"/>
  <c r="A50" i="11"/>
  <c r="A37" i="11"/>
  <c r="A33" i="11"/>
  <c r="A25" i="11"/>
  <c r="A29" i="11"/>
  <c r="A21" i="11"/>
  <c r="A17" i="11"/>
  <c r="A5" i="11"/>
  <c r="V9" i="30"/>
  <c r="A9" i="30"/>
  <c r="V15" i="30"/>
  <c r="A13" i="30"/>
  <c r="V11" i="30"/>
  <c r="V39" i="30"/>
  <c r="V35" i="30"/>
  <c r="V27" i="30"/>
  <c r="V31" i="30"/>
  <c r="V23" i="30"/>
  <c r="V19" i="30"/>
  <c r="V7" i="30"/>
  <c r="A11" i="30"/>
  <c r="J3" i="30"/>
  <c r="C3" i="30"/>
  <c r="A50" i="30"/>
  <c r="A37" i="30"/>
  <c r="A33" i="30"/>
  <c r="A25" i="30"/>
  <c r="A29" i="30"/>
  <c r="A21" i="30"/>
  <c r="A17" i="30"/>
  <c r="A5" i="30"/>
  <c r="V9" i="22"/>
  <c r="A9" i="22"/>
  <c r="V15" i="22"/>
  <c r="A13" i="22"/>
  <c r="V11" i="22"/>
  <c r="V39" i="22"/>
  <c r="V35" i="22"/>
  <c r="V27" i="22"/>
  <c r="V31" i="22"/>
  <c r="V23" i="22"/>
  <c r="V19" i="22"/>
  <c r="V7" i="22"/>
  <c r="A11" i="22"/>
  <c r="J3" i="22"/>
  <c r="C3" i="22"/>
  <c r="A50" i="22"/>
  <c r="A37" i="22"/>
  <c r="A33" i="22"/>
  <c r="A25" i="22"/>
  <c r="A29" i="22"/>
  <c r="A21" i="22"/>
  <c r="A17" i="22"/>
  <c r="A5" i="22"/>
  <c r="V9" i="23"/>
  <c r="A9" i="23"/>
  <c r="V15" i="23"/>
  <c r="A13" i="23"/>
  <c r="V11" i="23"/>
  <c r="V39" i="23"/>
  <c r="V35" i="23"/>
  <c r="V27" i="23"/>
  <c r="V31" i="23"/>
  <c r="V23" i="23"/>
  <c r="V19" i="23"/>
  <c r="V7" i="23"/>
  <c r="A11" i="23"/>
  <c r="J3" i="23"/>
  <c r="C3" i="23"/>
  <c r="A50" i="23"/>
  <c r="A37" i="23"/>
  <c r="A33" i="23"/>
  <c r="A25" i="23"/>
  <c r="A29" i="23"/>
  <c r="A21" i="23"/>
  <c r="A17" i="23"/>
  <c r="A5" i="23"/>
  <c r="V9" i="14"/>
  <c r="A9" i="14"/>
  <c r="V15" i="14"/>
  <c r="A13" i="14"/>
  <c r="V11" i="14"/>
  <c r="V39" i="14"/>
  <c r="V35" i="14"/>
  <c r="V27" i="14"/>
  <c r="V31" i="14"/>
  <c r="V23" i="14"/>
  <c r="V19" i="14"/>
  <c r="V7" i="14"/>
  <c r="A11" i="14"/>
  <c r="J3" i="14"/>
  <c r="C3" i="14"/>
  <c r="A50" i="14"/>
  <c r="A37" i="14"/>
  <c r="A33" i="14"/>
  <c r="A25" i="14"/>
  <c r="A29" i="14"/>
  <c r="A21" i="14"/>
  <c r="A17" i="14"/>
  <c r="A5" i="14"/>
  <c r="V9" i="13"/>
  <c r="A9" i="13"/>
  <c r="V15" i="13"/>
  <c r="A13" i="13"/>
  <c r="V11" i="13"/>
  <c r="V39" i="13"/>
  <c r="V35" i="13"/>
  <c r="V27" i="13"/>
  <c r="V31" i="13"/>
  <c r="V23" i="13"/>
  <c r="V19" i="13"/>
  <c r="V7" i="13"/>
  <c r="J3" i="13"/>
  <c r="C3" i="13"/>
  <c r="A11" i="13"/>
  <c r="A50" i="13"/>
  <c r="A37" i="13"/>
  <c r="A33" i="13"/>
  <c r="A25" i="13"/>
  <c r="A29" i="13"/>
  <c r="A21" i="13"/>
  <c r="A17" i="13"/>
  <c r="A5" i="13"/>
  <c r="A9" i="36"/>
  <c r="A13" i="36"/>
  <c r="A11" i="36"/>
  <c r="A50" i="36"/>
  <c r="A37" i="36"/>
  <c r="A33" i="36"/>
  <c r="A25" i="36"/>
  <c r="A29" i="36"/>
  <c r="A21" i="36"/>
  <c r="A17" i="36"/>
  <c r="A5" i="36"/>
  <c r="V9" i="12"/>
  <c r="A9" i="12"/>
  <c r="V15" i="12"/>
  <c r="A13" i="12"/>
  <c r="V11" i="12"/>
  <c r="V27" i="12"/>
  <c r="V31" i="12"/>
  <c r="V23" i="12"/>
  <c r="V19" i="12"/>
  <c r="V7" i="12"/>
  <c r="J3" i="12"/>
  <c r="C3" i="12"/>
  <c r="A11" i="12"/>
  <c r="A50" i="12"/>
  <c r="A37" i="12"/>
  <c r="A33" i="12"/>
  <c r="A25" i="12"/>
  <c r="A29" i="12"/>
  <c r="A21" i="12"/>
  <c r="A17" i="12"/>
  <c r="A5" i="12"/>
  <c r="V9" i="20"/>
  <c r="A9" i="20"/>
  <c r="V15" i="20"/>
  <c r="A13" i="20"/>
  <c r="V11" i="20"/>
  <c r="V39" i="20"/>
  <c r="V35" i="20"/>
  <c r="V27" i="20"/>
  <c r="V31" i="20"/>
  <c r="V23" i="20"/>
  <c r="V19" i="20"/>
  <c r="V7" i="20"/>
  <c r="A11" i="20"/>
  <c r="J3" i="20"/>
  <c r="C3" i="20"/>
  <c r="A50" i="20"/>
  <c r="A37" i="20"/>
  <c r="A33" i="20"/>
  <c r="A25" i="20"/>
  <c r="A29" i="20"/>
  <c r="A21" i="20"/>
  <c r="A17" i="20"/>
  <c r="A5" i="20"/>
  <c r="V9" i="19"/>
  <c r="A9" i="19"/>
  <c r="V15" i="19"/>
  <c r="A13" i="19"/>
  <c r="V11" i="19"/>
  <c r="V39" i="19"/>
  <c r="V35" i="19"/>
  <c r="V27" i="19"/>
  <c r="V31" i="19"/>
  <c r="V23" i="19"/>
  <c r="V19" i="19"/>
  <c r="V7" i="19"/>
  <c r="A11" i="19"/>
  <c r="J3" i="19"/>
  <c r="C3" i="19"/>
  <c r="A50" i="19"/>
  <c r="A37" i="19"/>
  <c r="A33" i="19"/>
  <c r="A25" i="19"/>
  <c r="A29" i="19"/>
  <c r="A21" i="19"/>
  <c r="A17" i="19"/>
  <c r="A5" i="19"/>
  <c r="V9" i="31"/>
  <c r="A9" i="31"/>
  <c r="V15" i="31"/>
  <c r="A13" i="31"/>
  <c r="V11" i="31"/>
  <c r="V39" i="31"/>
  <c r="V35" i="31"/>
  <c r="V27" i="31"/>
  <c r="V31" i="31"/>
  <c r="V23" i="31"/>
  <c r="V19" i="31"/>
  <c r="V7" i="31"/>
  <c r="A11" i="31"/>
  <c r="J3" i="31"/>
  <c r="C3" i="31"/>
  <c r="A50" i="31"/>
  <c r="A37" i="31"/>
  <c r="A33" i="31"/>
  <c r="A25" i="31"/>
  <c r="A29" i="31"/>
  <c r="A21" i="31"/>
  <c r="A17" i="31"/>
  <c r="A5" i="31"/>
  <c r="A9" i="33"/>
  <c r="A13" i="33"/>
  <c r="A11" i="33"/>
  <c r="A50" i="33"/>
  <c r="A37" i="33"/>
  <c r="A33" i="33"/>
  <c r="A25" i="33"/>
  <c r="A29" i="33"/>
  <c r="A21" i="33"/>
  <c r="A17" i="33"/>
  <c r="A5" i="33"/>
  <c r="A9" i="35"/>
  <c r="A13" i="35"/>
  <c r="A11" i="35"/>
  <c r="A50" i="35"/>
  <c r="A37" i="35"/>
  <c r="A33" i="35"/>
  <c r="A25" i="35"/>
  <c r="A29" i="35"/>
  <c r="A21" i="35"/>
  <c r="A17" i="35"/>
  <c r="A5" i="35"/>
  <c r="V9" i="3"/>
  <c r="A9" i="3"/>
  <c r="V15" i="3"/>
  <c r="A13" i="3"/>
  <c r="V11" i="3"/>
  <c r="V39" i="3"/>
  <c r="V35" i="3"/>
  <c r="V27" i="3"/>
  <c r="V31" i="3"/>
  <c r="V23" i="3"/>
  <c r="V19" i="3"/>
  <c r="V7" i="3"/>
  <c r="A11" i="3"/>
  <c r="J3" i="3"/>
  <c r="C3" i="3"/>
  <c r="A37" i="3"/>
  <c r="A33" i="3"/>
  <c r="A25" i="3"/>
  <c r="A29" i="3"/>
  <c r="A21" i="3"/>
  <c r="A17" i="3"/>
  <c r="A5" i="3"/>
  <c r="V9" i="4"/>
  <c r="A9" i="4"/>
  <c r="V15" i="4"/>
  <c r="A13" i="4"/>
  <c r="V11" i="4"/>
  <c r="V39" i="4"/>
  <c r="V35" i="4"/>
  <c r="V27" i="4"/>
  <c r="V31" i="4"/>
  <c r="V23" i="4"/>
  <c r="V19" i="4"/>
  <c r="V7" i="4"/>
  <c r="A11" i="4"/>
  <c r="C3" i="4"/>
  <c r="J3" i="4"/>
  <c r="A50" i="4"/>
  <c r="A37" i="4"/>
  <c r="A33" i="4"/>
  <c r="A25" i="4"/>
  <c r="A29" i="4"/>
  <c r="A21" i="4"/>
  <c r="A17" i="4"/>
  <c r="A5" i="4"/>
  <c r="V9" i="5"/>
  <c r="A9" i="5"/>
  <c r="V15" i="5"/>
  <c r="A13" i="5"/>
  <c r="V11" i="5"/>
  <c r="V39" i="5"/>
  <c r="V35" i="5"/>
  <c r="V27" i="5"/>
  <c r="V31" i="5"/>
  <c r="V23" i="5"/>
  <c r="V19" i="5"/>
  <c r="V7" i="5"/>
  <c r="A11" i="5"/>
  <c r="J3" i="5"/>
  <c r="C3" i="5"/>
  <c r="A50" i="5"/>
  <c r="A37" i="5"/>
  <c r="A33" i="5"/>
  <c r="A25" i="5"/>
  <c r="A29" i="5"/>
  <c r="A21" i="5"/>
  <c r="A17" i="5"/>
  <c r="A5" i="5"/>
  <c r="V9" i="7"/>
  <c r="A9" i="7"/>
  <c r="V15" i="7"/>
  <c r="A13" i="7"/>
  <c r="V11" i="7"/>
  <c r="V39" i="7"/>
  <c r="V35" i="7"/>
  <c r="V27" i="7"/>
  <c r="V31" i="7"/>
  <c r="V23" i="7"/>
  <c r="V19" i="7"/>
  <c r="V7" i="7"/>
  <c r="A11" i="7"/>
  <c r="J3" i="7"/>
  <c r="C3" i="7"/>
  <c r="A50" i="7"/>
  <c r="A37" i="7"/>
  <c r="A33" i="7"/>
  <c r="A25" i="7"/>
  <c r="A29" i="7"/>
  <c r="A21" i="7"/>
  <c r="A17" i="7"/>
  <c r="A5" i="7"/>
  <c r="V9" i="8"/>
  <c r="A9" i="8"/>
  <c r="V15" i="8"/>
  <c r="A13" i="8"/>
  <c r="V11" i="8"/>
  <c r="V39" i="8"/>
  <c r="V35" i="8"/>
  <c r="V27" i="8"/>
  <c r="V31" i="8"/>
  <c r="V23" i="8"/>
  <c r="V19" i="8"/>
  <c r="V7" i="8"/>
  <c r="A11" i="8"/>
  <c r="J3" i="8"/>
  <c r="C3" i="8"/>
  <c r="A50" i="8"/>
  <c r="A37" i="8"/>
  <c r="A33" i="8"/>
  <c r="A25" i="8"/>
  <c r="A29" i="8"/>
  <c r="A21" i="8"/>
  <c r="A17" i="8"/>
  <c r="A5" i="8"/>
  <c r="V9" i="9"/>
  <c r="A9" i="9"/>
  <c r="V15" i="9"/>
  <c r="A13" i="9"/>
  <c r="V11" i="9"/>
  <c r="V39" i="9"/>
  <c r="V35" i="9"/>
  <c r="V27" i="9"/>
  <c r="V31" i="9"/>
  <c r="V23" i="9"/>
  <c r="V19" i="9"/>
  <c r="V7" i="9"/>
  <c r="A11" i="9"/>
  <c r="J3" i="9"/>
  <c r="C3" i="9"/>
  <c r="A50" i="9"/>
  <c r="A37" i="9"/>
  <c r="A33" i="9"/>
  <c r="A25" i="9"/>
  <c r="A29" i="9"/>
  <c r="A21" i="9"/>
  <c r="A17" i="9"/>
  <c r="A5" i="9"/>
  <c r="AJ3" i="1" l="1"/>
  <c r="AJ4" i="1"/>
  <c r="AJ5" i="1"/>
  <c r="AJ10" i="1"/>
  <c r="AJ6" i="1"/>
  <c r="AJ12" i="1"/>
  <c r="AJ11" i="1"/>
  <c r="AJ13" i="1"/>
  <c r="AJ9" i="1"/>
  <c r="AJ23" i="1"/>
  <c r="AJ20" i="1"/>
  <c r="AJ21" i="1"/>
  <c r="AJ16" i="1"/>
  <c r="AJ22" i="1"/>
  <c r="AJ31" i="1"/>
  <c r="AJ32" i="1"/>
  <c r="AJ35" i="1"/>
  <c r="AJ27" i="1"/>
  <c r="AJ33" i="1"/>
  <c r="AJ34" i="1"/>
  <c r="AJ30" i="1"/>
  <c r="AJ28" i="1"/>
  <c r="AJ26" i="1"/>
  <c r="AJ25" i="1"/>
  <c r="AJ29" i="1"/>
  <c r="AJ15" i="1"/>
</calcChain>
</file>

<file path=xl/sharedStrings.xml><?xml version="1.0" encoding="utf-8"?>
<sst xmlns="http://schemas.openxmlformats.org/spreadsheetml/2006/main" count="524" uniqueCount="110">
  <si>
    <t>Name</t>
  </si>
  <si>
    <t>Vorname</t>
  </si>
  <si>
    <t>Waffe</t>
  </si>
  <si>
    <t>Umrechnugsfaktor für Wertung</t>
  </si>
  <si>
    <t>Wertung</t>
  </si>
  <si>
    <t>Total</t>
  </si>
  <si>
    <t>Dähler</t>
  </si>
  <si>
    <t>Alois</t>
  </si>
  <si>
    <t>Stgw 90</t>
  </si>
  <si>
    <t>Lorenzato</t>
  </si>
  <si>
    <t>Bruno</t>
  </si>
  <si>
    <t>Jlg</t>
  </si>
  <si>
    <t xml:space="preserve">Karl </t>
  </si>
  <si>
    <t>Kornmaier</t>
  </si>
  <si>
    <t xml:space="preserve">Beat </t>
  </si>
  <si>
    <t>Eymann</t>
  </si>
  <si>
    <t>Fehr</t>
  </si>
  <si>
    <t>Heinz</t>
  </si>
  <si>
    <t>Ueli</t>
  </si>
  <si>
    <t xml:space="preserve">Hermann </t>
  </si>
  <si>
    <t>Höppli</t>
  </si>
  <si>
    <t>Singer</t>
  </si>
  <si>
    <t xml:space="preserve">Rolf </t>
  </si>
  <si>
    <t>Egli</t>
  </si>
  <si>
    <t>Walter</t>
  </si>
  <si>
    <t>Vancouver Stich</t>
  </si>
  <si>
    <t>Isabelle</t>
  </si>
  <si>
    <t>Stgw,90</t>
  </si>
  <si>
    <t>Pius</t>
  </si>
  <si>
    <t>Flückiger</t>
  </si>
  <si>
    <t>Adrian</t>
  </si>
  <si>
    <t>Hans</t>
  </si>
  <si>
    <t>Stgw. 90</t>
  </si>
  <si>
    <t>ND Endschiessen</t>
  </si>
  <si>
    <t>HD Schützenfest</t>
  </si>
  <si>
    <t>10 Schuss A10 EF</t>
  </si>
  <si>
    <t>8 Schuss  A5 4 EF/4SF am Schluss gezeigt</t>
  </si>
  <si>
    <t>Bundesprogramm</t>
  </si>
  <si>
    <t>Kant Feldstich</t>
  </si>
  <si>
    <t>Kant Standstich</t>
  </si>
  <si>
    <t>Vorname:</t>
  </si>
  <si>
    <t>Name:</t>
  </si>
  <si>
    <t>Standart</t>
  </si>
  <si>
    <t>Stgw.90</t>
  </si>
  <si>
    <t>Stgw90</t>
  </si>
  <si>
    <t>10 Schuss 6 EF / 4 SF ohne Zeitbeschränkung</t>
  </si>
  <si>
    <t>Hermann J</t>
  </si>
  <si>
    <t>Meier</t>
  </si>
  <si>
    <t>Rang Vorjahr</t>
  </si>
  <si>
    <t>Fröhlich</t>
  </si>
  <si>
    <t>Stefan</t>
  </si>
  <si>
    <t>18 Schuss 6EF/ 3SF1 Minute/ 3SF1 Minute/ 6SF 1 Minute</t>
  </si>
  <si>
    <t xml:space="preserve">                            </t>
  </si>
  <si>
    <t>Einzelwettsch. 20er. Progr</t>
  </si>
  <si>
    <t>Thomas</t>
  </si>
  <si>
    <t>Franziska</t>
  </si>
  <si>
    <t>GP1</t>
  </si>
  <si>
    <t>GP2</t>
  </si>
  <si>
    <t>GP4</t>
  </si>
  <si>
    <t>GP5</t>
  </si>
  <si>
    <t>Arnold</t>
  </si>
  <si>
    <t>Stgw 57/03</t>
  </si>
  <si>
    <t>Leistungsblatt Meisterschaft Standschützen Salenstein 2010</t>
  </si>
  <si>
    <t>Lorenz</t>
  </si>
  <si>
    <t>Irsslinger</t>
  </si>
  <si>
    <t>Riester</t>
  </si>
  <si>
    <t>Michael</t>
  </si>
  <si>
    <t>20 Schuss  A10 10 EF</t>
  </si>
  <si>
    <t>Rang nach Endschiessen</t>
  </si>
  <si>
    <t>Grosse Meisterschaft</t>
  </si>
  <si>
    <t>Reto</t>
  </si>
  <si>
    <t>Kocoglu</t>
  </si>
  <si>
    <t>Serdar</t>
  </si>
  <si>
    <t>Stgw57/03</t>
  </si>
  <si>
    <t>Alois Jun.</t>
  </si>
  <si>
    <t>GP3</t>
  </si>
  <si>
    <t>GP7</t>
  </si>
  <si>
    <t>GP12</t>
  </si>
  <si>
    <t>GP13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</si>
  <si>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</si>
  <si>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</si>
  <si>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</si>
  <si>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</si>
  <si>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</si>
  <si>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</si>
  <si>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</si>
  <si>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</si>
  <si>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</si>
  <si>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</si>
  <si>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</si>
  <si>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</si>
  <si>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</si>
  <si>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</si>
  <si>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 xml:space="preserve">Verbandsschiessen    </t>
  </si>
  <si>
    <t xml:space="preserve">Feldschiessen         </t>
  </si>
  <si>
    <t>Bussnang</t>
  </si>
  <si>
    <t>Kurzdorf / Langdorf</t>
  </si>
  <si>
    <t>Kreuzlingen</t>
  </si>
  <si>
    <t>Marco</t>
  </si>
  <si>
    <t>Herzog</t>
  </si>
  <si>
    <t>Yves</t>
  </si>
  <si>
    <t>Herbert</t>
  </si>
  <si>
    <t>Bichsel</t>
  </si>
  <si>
    <t>Andreas</t>
  </si>
  <si>
    <t>Ribi</t>
  </si>
  <si>
    <t>Valentin</t>
  </si>
  <si>
    <t>Hervieux</t>
  </si>
  <si>
    <t>Grundprogramm</t>
  </si>
  <si>
    <t>Patrick</t>
  </si>
  <si>
    <t>zuweing Resultate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</si>
</sst>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8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20"/>
      <name val="Arial"/>
      <family val="2"/>
    </font>
    <font>
      <b/>
      <sz val="1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/>
    <xf numFmtId="0" fontId="1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Border="1"/>
    <xf numFmtId="0" fontId="8" fillId="0" borderId="0" xfId="0" applyFont="1"/>
    <xf numFmtId="0" fontId="9" fillId="0" borderId="0" xfId="0" applyFont="1"/>
    <xf numFmtId="0" fontId="1" fillId="0" borderId="0" xfId="0" applyFont="1" applyAlignment="1">
      <alignment horizontal="center" textRotation="90" wrapText="1"/>
    </xf>
    <xf numFmtId="0" fontId="10" fillId="0" borderId="0" xfId="0" applyFont="1"/>
    <xf numFmtId="0" fontId="11" fillId="0" borderId="0" xfId="0" applyFont="1"/>
    <xf numFmtId="0" fontId="7" fillId="0" borderId="0" xfId="0" applyFont="1" applyAlignment="1">
      <alignment horizontal="left" indent="1"/>
    </xf>
    <xf numFmtId="0" fontId="13" fillId="0" borderId="0" xfId="0" applyFon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2" fontId="7" fillId="0" borderId="0" xfId="0" applyNumberFormat="1" applyFont="1" applyBorder="1"/>
    <xf numFmtId="9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0" xfId="0" applyFont="1" applyBorder="1"/>
    <xf numFmtId="0" fontId="7" fillId="0" borderId="0" xfId="0" applyFont="1" applyBorder="1" applyAlignment="1">
      <alignment horizontal="right"/>
    </xf>
    <xf numFmtId="0" fontId="7" fillId="0" borderId="8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textRotation="90" wrapText="1"/>
    </xf>
    <xf numFmtId="0" fontId="4" fillId="0" borderId="9" xfId="0" applyFont="1" applyBorder="1" applyAlignment="1">
      <alignment horizontal="center" textRotation="90" wrapText="1"/>
    </xf>
    <xf numFmtId="0" fontId="5" fillId="0" borderId="9" xfId="0" applyFont="1" applyBorder="1" applyAlignment="1">
      <alignment horizontal="center" textRotation="90" wrapText="1"/>
    </xf>
    <xf numFmtId="0" fontId="6" fillId="0" borderId="9" xfId="0" applyFont="1" applyBorder="1" applyAlignment="1">
      <alignment horizontal="center" textRotation="90" wrapText="1"/>
    </xf>
    <xf numFmtId="0" fontId="6" fillId="0" borderId="1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/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wrapText="1"/>
    </xf>
    <xf numFmtId="0" fontId="16" fillId="0" borderId="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2" fontId="6" fillId="0" borderId="13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9" fontId="6" fillId="0" borderId="15" xfId="0" applyNumberFormat="1" applyFont="1" applyBorder="1" applyAlignment="1">
      <alignment horizontal="center" vertical="center"/>
    </xf>
    <xf numFmtId="0" fontId="5" fillId="0" borderId="15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2" fontId="6" fillId="0" borderId="16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vertical="center" wrapText="1"/>
    </xf>
    <xf numFmtId="0" fontId="4" fillId="0" borderId="12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9" fontId="4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2" fontId="4" fillId="0" borderId="1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W35"/>
  <sheetViews>
    <sheetView tabSelected="1" zoomScale="110" zoomScaleNormal="110" workbookViewId="0">
      <pane ySplit="2" topLeftCell="A3" activePane="bottomLeft" state="frozen"/>
      <selection activeCell="B1" sqref="B1"/>
      <selection pane="bottomLeft" activeCell="E9" sqref="E9"/>
    </sheetView>
  </sheetViews>
  <sheetFormatPr baseColWidth="10" defaultRowHeight="12.75" x14ac:dyDescent="0.2"/>
  <cols>
    <col min="1" max="1" width="2.88671875" style="1" customWidth="1"/>
    <col min="2" max="2" width="9.109375" style="1" customWidth="1"/>
    <col min="3" max="3" width="7.5546875" style="1" bestFit="1" customWidth="1"/>
    <col min="4" max="4" width="8.33203125" style="1" customWidth="1"/>
    <col min="5" max="5" width="4.6640625" style="2" bestFit="1" customWidth="1"/>
    <col min="6" max="6" width="3.44140625" style="23" customWidth="1"/>
    <col min="7" max="7" width="3.6640625" style="3" customWidth="1"/>
    <col min="8" max="8" width="3.44140625" style="23" customWidth="1"/>
    <col min="9" max="9" width="3.6640625" style="3" customWidth="1"/>
    <col min="10" max="10" width="3.44140625" style="23" customWidth="1"/>
    <col min="11" max="11" width="3.6640625" style="3" customWidth="1"/>
    <col min="12" max="12" width="3.6640625" style="23" customWidth="1"/>
    <col min="13" max="13" width="3.6640625" style="3" customWidth="1"/>
    <col min="14" max="14" width="3.6640625" style="23" customWidth="1"/>
    <col min="15" max="15" width="3.6640625" style="3" customWidth="1"/>
    <col min="16" max="16" width="3.6640625" style="24" customWidth="1"/>
    <col min="17" max="17" width="3.6640625" style="3" customWidth="1"/>
    <col min="18" max="18" width="3.5546875" style="23" customWidth="1"/>
    <col min="19" max="19" width="3.6640625" style="3" customWidth="1"/>
    <col min="20" max="20" width="3.6640625" style="23" customWidth="1"/>
    <col min="21" max="21" width="3.6640625" style="3" customWidth="1"/>
    <col min="22" max="22" width="3.109375" style="23" customWidth="1"/>
    <col min="23" max="23" width="2.44140625" style="3" bestFit="1" customWidth="1"/>
    <col min="24" max="24" width="2.6640625" style="23" bestFit="1" customWidth="1"/>
    <col min="25" max="25" width="2.44140625" style="3" bestFit="1" customWidth="1"/>
    <col min="26" max="26" width="3.5546875" style="3" hidden="1" customWidth="1"/>
    <col min="27" max="27" width="2.44140625" style="3" hidden="1" customWidth="1"/>
    <col min="28" max="28" width="3.5546875" style="3" hidden="1" customWidth="1"/>
    <col min="29" max="29" width="2.44140625" style="3" hidden="1" customWidth="1"/>
    <col min="30" max="30" width="3.5546875" style="23" hidden="1" customWidth="1"/>
    <col min="31" max="31" width="2.44140625" style="3" hidden="1" customWidth="1"/>
    <col min="32" max="32" width="3.5546875" style="4" hidden="1" customWidth="1"/>
    <col min="33" max="33" width="2.44140625" style="3" hidden="1" customWidth="1"/>
    <col min="34" max="34" width="3.5546875" style="4" hidden="1" customWidth="1"/>
    <col min="35" max="35" width="4.21875" style="4" bestFit="1" customWidth="1"/>
    <col min="36" max="36" width="5.44140625" style="2" customWidth="1"/>
    <col min="37" max="101" width="11.5546875" style="48"/>
    <col min="102" max="16384" width="11.5546875" style="1"/>
  </cols>
  <sheetData>
    <row r="1" spans="1:101" s="9" customFormat="1" ht="30.75" customHeight="1" thickBot="1" x14ac:dyDescent="0.25">
      <c r="B1" s="80" t="s">
        <v>69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</row>
    <row r="2" spans="1:101" s="5" customFormat="1" ht="102.75" customHeight="1" x14ac:dyDescent="0.2">
      <c r="A2" s="41" t="s">
        <v>68</v>
      </c>
      <c r="B2" s="42" t="s">
        <v>0</v>
      </c>
      <c r="C2" s="42" t="s">
        <v>1</v>
      </c>
      <c r="D2" s="42" t="s">
        <v>2</v>
      </c>
      <c r="E2" s="42" t="s">
        <v>3</v>
      </c>
      <c r="F2" s="43" t="s">
        <v>37</v>
      </c>
      <c r="G2" s="42" t="s">
        <v>4</v>
      </c>
      <c r="H2" s="43" t="s">
        <v>94</v>
      </c>
      <c r="I2" s="42" t="s">
        <v>4</v>
      </c>
      <c r="J2" s="43" t="s">
        <v>38</v>
      </c>
      <c r="K2" s="42" t="s">
        <v>4</v>
      </c>
      <c r="L2" s="43" t="s">
        <v>39</v>
      </c>
      <c r="M2" s="42" t="s">
        <v>4</v>
      </c>
      <c r="N2" s="43" t="s">
        <v>93</v>
      </c>
      <c r="O2" s="42" t="s">
        <v>4</v>
      </c>
      <c r="P2" s="43" t="s">
        <v>53</v>
      </c>
      <c r="Q2" s="42" t="s">
        <v>4</v>
      </c>
      <c r="R2" s="43" t="s">
        <v>25</v>
      </c>
      <c r="S2" s="42" t="s">
        <v>4</v>
      </c>
      <c r="T2" s="43" t="s">
        <v>97</v>
      </c>
      <c r="U2" s="42" t="s">
        <v>4</v>
      </c>
      <c r="V2" s="43" t="s">
        <v>95</v>
      </c>
      <c r="W2" s="42" t="s">
        <v>4</v>
      </c>
      <c r="X2" s="43" t="s">
        <v>96</v>
      </c>
      <c r="Y2" s="42" t="s">
        <v>4</v>
      </c>
      <c r="Z2" s="44"/>
      <c r="AA2" s="42" t="s">
        <v>4</v>
      </c>
      <c r="AB2" s="44"/>
      <c r="AC2" s="42" t="s">
        <v>4</v>
      </c>
      <c r="AD2" s="43"/>
      <c r="AE2" s="42" t="s">
        <v>4</v>
      </c>
      <c r="AF2" s="43"/>
      <c r="AG2" s="42" t="s">
        <v>4</v>
      </c>
      <c r="AH2" s="43"/>
      <c r="AI2" s="43" t="s">
        <v>48</v>
      </c>
      <c r="AJ2" s="45" t="s">
        <v>5</v>
      </c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  <c r="CN2" s="52"/>
      <c r="CO2" s="52"/>
      <c r="CP2" s="52"/>
      <c r="CQ2" s="52"/>
      <c r="CR2" s="52"/>
      <c r="CS2" s="52"/>
      <c r="CT2" s="52"/>
      <c r="CU2" s="52"/>
      <c r="CV2" s="52"/>
      <c r="CW2" s="52"/>
    </row>
    <row r="3" spans="1:101" s="49" customFormat="1" ht="12" x14ac:dyDescent="0.2">
      <c r="A3" s="68">
        <v>1</v>
      </c>
      <c r="B3" s="69" t="s">
        <v>9</v>
      </c>
      <c r="C3" s="69" t="s">
        <v>10</v>
      </c>
      <c r="D3" s="69" t="s">
        <v>42</v>
      </c>
      <c r="E3" s="70">
        <v>1</v>
      </c>
      <c r="F3" s="71">
        <v>81</v>
      </c>
      <c r="G3" s="72">
        <f t="shared" ref="G3:G12" si="0">F3*1.03</f>
        <v>83.43</v>
      </c>
      <c r="H3" s="71">
        <v>62</v>
      </c>
      <c r="I3" s="72">
        <f>H3*1.03</f>
        <v>63.86</v>
      </c>
      <c r="J3" s="71">
        <v>76</v>
      </c>
      <c r="K3" s="73">
        <f t="shared" ref="K3:K10" si="1">J3*$E3</f>
        <v>76</v>
      </c>
      <c r="L3" s="71">
        <v>94</v>
      </c>
      <c r="M3" s="73">
        <f t="shared" ref="M3:M10" si="2">L3*$E3</f>
        <v>94</v>
      </c>
      <c r="N3" s="71">
        <v>92</v>
      </c>
      <c r="O3" s="73">
        <f t="shared" ref="O3:O12" si="3">N3*$E3</f>
        <v>92</v>
      </c>
      <c r="P3" s="74">
        <v>195</v>
      </c>
      <c r="Q3" s="73">
        <f>P3*$E3</f>
        <v>195</v>
      </c>
      <c r="R3" s="75">
        <v>98</v>
      </c>
      <c r="S3" s="73">
        <f t="shared" ref="S3:S13" si="4">R3*$E3</f>
        <v>98</v>
      </c>
      <c r="T3" s="75">
        <v>94</v>
      </c>
      <c r="U3" s="73">
        <f t="shared" ref="U3:U13" si="5">T3*$E3</f>
        <v>94</v>
      </c>
      <c r="V3" s="75">
        <v>95</v>
      </c>
      <c r="W3" s="73">
        <f t="shared" ref="W3:W13" si="6">V3*$E3</f>
        <v>95</v>
      </c>
      <c r="X3" s="75">
        <v>94</v>
      </c>
      <c r="Y3" s="73">
        <f t="shared" ref="Y3:Y10" si="7">X3*$E3</f>
        <v>94</v>
      </c>
      <c r="Z3" s="75"/>
      <c r="AA3" s="73">
        <f t="shared" ref="AA3:AA10" si="8">Z3*$E3</f>
        <v>0</v>
      </c>
      <c r="AB3" s="75"/>
      <c r="AC3" s="73">
        <f t="shared" ref="AC3:AC13" si="9">AB3*$E3</f>
        <v>0</v>
      </c>
      <c r="AD3" s="75"/>
      <c r="AE3" s="73">
        <f>AD3*$E3</f>
        <v>0</v>
      </c>
      <c r="AF3" s="71"/>
      <c r="AG3" s="73">
        <f t="shared" ref="AG3:AG9" si="10">AF3*$E3</f>
        <v>0</v>
      </c>
      <c r="AH3" s="71"/>
      <c r="AI3" s="69" t="s">
        <v>81</v>
      </c>
      <c r="AJ3" s="76">
        <f t="shared" ref="AJ3:AJ13" si="11">G3+I3+K3+M3+O3+Q3+S3+U3+W3+Y3</f>
        <v>985.29</v>
      </c>
    </row>
    <row r="4" spans="1:101" s="49" customFormat="1" ht="12" x14ac:dyDescent="0.2">
      <c r="A4" s="68">
        <v>2</v>
      </c>
      <c r="B4" s="77" t="s">
        <v>49</v>
      </c>
      <c r="C4" s="77" t="s">
        <v>50</v>
      </c>
      <c r="D4" s="69" t="s">
        <v>42</v>
      </c>
      <c r="E4" s="70">
        <v>1</v>
      </c>
      <c r="F4" s="71">
        <v>74</v>
      </c>
      <c r="G4" s="72">
        <f t="shared" si="0"/>
        <v>76.22</v>
      </c>
      <c r="H4" s="71">
        <v>62</v>
      </c>
      <c r="I4" s="72">
        <f>H4*1.03</f>
        <v>63.86</v>
      </c>
      <c r="J4" s="71">
        <v>76</v>
      </c>
      <c r="K4" s="73">
        <f t="shared" si="1"/>
        <v>76</v>
      </c>
      <c r="L4" s="71">
        <v>95</v>
      </c>
      <c r="M4" s="73">
        <f t="shared" si="2"/>
        <v>95</v>
      </c>
      <c r="N4" s="71">
        <v>95</v>
      </c>
      <c r="O4" s="73">
        <f t="shared" si="3"/>
        <v>95</v>
      </c>
      <c r="P4" s="74">
        <v>187</v>
      </c>
      <c r="Q4" s="73">
        <v>193</v>
      </c>
      <c r="R4" s="75">
        <v>94</v>
      </c>
      <c r="S4" s="73">
        <f t="shared" si="4"/>
        <v>94</v>
      </c>
      <c r="T4" s="75">
        <v>94</v>
      </c>
      <c r="U4" s="73">
        <f t="shared" si="5"/>
        <v>94</v>
      </c>
      <c r="V4" s="75">
        <v>98</v>
      </c>
      <c r="W4" s="73">
        <f t="shared" si="6"/>
        <v>98</v>
      </c>
      <c r="X4" s="75">
        <v>96</v>
      </c>
      <c r="Y4" s="73">
        <f t="shared" si="7"/>
        <v>96</v>
      </c>
      <c r="Z4" s="75"/>
      <c r="AA4" s="73">
        <f t="shared" si="8"/>
        <v>0</v>
      </c>
      <c r="AB4" s="75"/>
      <c r="AC4" s="73">
        <f t="shared" si="9"/>
        <v>0</v>
      </c>
      <c r="AD4" s="75"/>
      <c r="AE4" s="73">
        <f>AD4*$E4</f>
        <v>0</v>
      </c>
      <c r="AF4" s="71"/>
      <c r="AG4" s="73">
        <f t="shared" si="10"/>
        <v>0</v>
      </c>
      <c r="AH4" s="71"/>
      <c r="AI4" s="69" t="s">
        <v>79</v>
      </c>
      <c r="AJ4" s="76">
        <f t="shared" si="11"/>
        <v>981.07999999999993</v>
      </c>
    </row>
    <row r="5" spans="1:101" s="49" customFormat="1" ht="12" x14ac:dyDescent="0.2">
      <c r="A5" s="68">
        <v>3</v>
      </c>
      <c r="B5" s="69" t="s">
        <v>47</v>
      </c>
      <c r="C5" s="69" t="s">
        <v>54</v>
      </c>
      <c r="D5" s="69" t="s">
        <v>8</v>
      </c>
      <c r="E5" s="70">
        <v>1.03</v>
      </c>
      <c r="F5" s="71">
        <v>80</v>
      </c>
      <c r="G5" s="72">
        <f t="shared" si="0"/>
        <v>82.4</v>
      </c>
      <c r="H5" s="71">
        <v>61</v>
      </c>
      <c r="I5" s="72">
        <f>H5*1.03</f>
        <v>62.83</v>
      </c>
      <c r="J5" s="71">
        <v>73</v>
      </c>
      <c r="K5" s="73">
        <f t="shared" si="1"/>
        <v>75.19</v>
      </c>
      <c r="L5" s="71">
        <v>90</v>
      </c>
      <c r="M5" s="73">
        <f t="shared" si="2"/>
        <v>92.7</v>
      </c>
      <c r="N5" s="71">
        <v>97</v>
      </c>
      <c r="O5" s="73">
        <f t="shared" si="3"/>
        <v>99.91</v>
      </c>
      <c r="P5" s="74">
        <v>183</v>
      </c>
      <c r="Q5" s="73">
        <f t="shared" ref="Q5:Q12" si="12">P5*$E5</f>
        <v>188.49</v>
      </c>
      <c r="R5" s="75">
        <v>91</v>
      </c>
      <c r="S5" s="73">
        <f t="shared" si="4"/>
        <v>93.73</v>
      </c>
      <c r="T5" s="75">
        <v>91</v>
      </c>
      <c r="U5" s="73">
        <f t="shared" si="5"/>
        <v>93.73</v>
      </c>
      <c r="V5" s="75">
        <v>88</v>
      </c>
      <c r="W5" s="73">
        <f t="shared" si="6"/>
        <v>90.64</v>
      </c>
      <c r="X5" s="75">
        <v>90</v>
      </c>
      <c r="Y5" s="73">
        <f t="shared" si="7"/>
        <v>92.7</v>
      </c>
      <c r="Z5" s="75"/>
      <c r="AA5" s="73">
        <f t="shared" si="8"/>
        <v>0</v>
      </c>
      <c r="AB5" s="75"/>
      <c r="AC5" s="73">
        <f t="shared" si="9"/>
        <v>0</v>
      </c>
      <c r="AD5" s="75"/>
      <c r="AE5" s="73">
        <f>AD5*$E5</f>
        <v>0</v>
      </c>
      <c r="AF5" s="71"/>
      <c r="AG5" s="78">
        <f t="shared" si="10"/>
        <v>0</v>
      </c>
      <c r="AH5" s="71"/>
      <c r="AI5" s="69" t="s">
        <v>80</v>
      </c>
      <c r="AJ5" s="76">
        <f t="shared" si="11"/>
        <v>972.32</v>
      </c>
    </row>
    <row r="6" spans="1:101" s="49" customFormat="1" ht="12" x14ac:dyDescent="0.2">
      <c r="A6" s="65">
        <v>4</v>
      </c>
      <c r="B6" s="6" t="s">
        <v>15</v>
      </c>
      <c r="C6" s="6" t="s">
        <v>18</v>
      </c>
      <c r="D6" s="6" t="s">
        <v>42</v>
      </c>
      <c r="E6" s="35">
        <v>1</v>
      </c>
      <c r="F6" s="7">
        <v>78</v>
      </c>
      <c r="G6" s="32">
        <f t="shared" si="0"/>
        <v>80.34</v>
      </c>
      <c r="H6" s="7">
        <v>67</v>
      </c>
      <c r="I6" s="32">
        <f>H6*1.05</f>
        <v>70.350000000000009</v>
      </c>
      <c r="J6" s="7">
        <v>92</v>
      </c>
      <c r="K6" s="33">
        <f t="shared" si="1"/>
        <v>92</v>
      </c>
      <c r="L6" s="7">
        <v>75</v>
      </c>
      <c r="M6" s="33">
        <f t="shared" si="2"/>
        <v>75</v>
      </c>
      <c r="N6" s="7">
        <v>92</v>
      </c>
      <c r="O6" s="33">
        <f t="shared" si="3"/>
        <v>92</v>
      </c>
      <c r="P6" s="22">
        <v>184</v>
      </c>
      <c r="Q6" s="33">
        <f t="shared" si="12"/>
        <v>184</v>
      </c>
      <c r="R6" s="21">
        <v>93</v>
      </c>
      <c r="S6" s="33">
        <f t="shared" si="4"/>
        <v>93</v>
      </c>
      <c r="T6" s="21">
        <v>93</v>
      </c>
      <c r="U6" s="33">
        <f t="shared" si="5"/>
        <v>93</v>
      </c>
      <c r="V6" s="21">
        <v>97</v>
      </c>
      <c r="W6" s="33">
        <f t="shared" si="6"/>
        <v>97</v>
      </c>
      <c r="X6" s="21">
        <v>94</v>
      </c>
      <c r="Y6" s="33">
        <f t="shared" si="7"/>
        <v>94</v>
      </c>
      <c r="Z6" s="21"/>
      <c r="AA6" s="33">
        <f t="shared" si="8"/>
        <v>0</v>
      </c>
      <c r="AB6" s="21"/>
      <c r="AC6" s="33">
        <f t="shared" si="9"/>
        <v>0</v>
      </c>
      <c r="AD6" s="21"/>
      <c r="AE6" s="33">
        <f>AD6*$E6</f>
        <v>0</v>
      </c>
      <c r="AF6" s="21"/>
      <c r="AG6" s="33">
        <f t="shared" si="10"/>
        <v>0</v>
      </c>
      <c r="AH6" s="21"/>
      <c r="AI6" s="6" t="s">
        <v>85</v>
      </c>
      <c r="AJ6" s="55">
        <f t="shared" si="11"/>
        <v>970.69</v>
      </c>
    </row>
    <row r="7" spans="1:101" s="49" customFormat="1" ht="12" x14ac:dyDescent="0.2">
      <c r="A7" s="65">
        <v>5</v>
      </c>
      <c r="B7" s="6" t="s">
        <v>13</v>
      </c>
      <c r="C7" s="6" t="s">
        <v>14</v>
      </c>
      <c r="D7" s="6" t="s">
        <v>8</v>
      </c>
      <c r="E7" s="35">
        <v>1.03</v>
      </c>
      <c r="F7" s="7">
        <v>79</v>
      </c>
      <c r="G7" s="32">
        <f t="shared" si="0"/>
        <v>81.37</v>
      </c>
      <c r="H7" s="7">
        <v>66</v>
      </c>
      <c r="I7" s="32">
        <f t="shared" ref="I7:I12" si="13">H7*1.03</f>
        <v>67.98</v>
      </c>
      <c r="J7" s="7">
        <v>72</v>
      </c>
      <c r="K7" s="33">
        <f t="shared" si="1"/>
        <v>74.16</v>
      </c>
      <c r="L7" s="7">
        <v>88</v>
      </c>
      <c r="M7" s="33">
        <f t="shared" si="2"/>
        <v>90.64</v>
      </c>
      <c r="N7" s="7">
        <v>93</v>
      </c>
      <c r="O7" s="33">
        <f t="shared" si="3"/>
        <v>95.79</v>
      </c>
      <c r="P7" s="22">
        <v>181</v>
      </c>
      <c r="Q7" s="33">
        <f t="shared" si="12"/>
        <v>186.43</v>
      </c>
      <c r="R7" s="21">
        <v>87</v>
      </c>
      <c r="S7" s="33">
        <f t="shared" si="4"/>
        <v>89.61</v>
      </c>
      <c r="T7" s="21">
        <v>91</v>
      </c>
      <c r="U7" s="33">
        <f t="shared" si="5"/>
        <v>93.73</v>
      </c>
      <c r="V7" s="21">
        <v>87</v>
      </c>
      <c r="W7" s="33">
        <f t="shared" si="6"/>
        <v>89.61</v>
      </c>
      <c r="X7" s="21">
        <v>89</v>
      </c>
      <c r="Y7" s="33">
        <f t="shared" si="7"/>
        <v>91.67</v>
      </c>
      <c r="Z7" s="21"/>
      <c r="AA7" s="33">
        <f t="shared" si="8"/>
        <v>0</v>
      </c>
      <c r="AB7" s="21"/>
      <c r="AC7" s="33">
        <f t="shared" si="9"/>
        <v>0</v>
      </c>
      <c r="AD7" s="21"/>
      <c r="AE7" s="33">
        <f>AD7*$E7</f>
        <v>0</v>
      </c>
      <c r="AF7" s="21"/>
      <c r="AG7" s="33">
        <f t="shared" si="10"/>
        <v>0</v>
      </c>
      <c r="AH7" s="21"/>
      <c r="AI7" s="6" t="s">
        <v>86</v>
      </c>
      <c r="AJ7" s="55">
        <f t="shared" si="11"/>
        <v>960.99000000000012</v>
      </c>
    </row>
    <row r="8" spans="1:101" s="49" customFormat="1" ht="12" x14ac:dyDescent="0.2">
      <c r="A8" s="65">
        <v>6</v>
      </c>
      <c r="B8" s="6" t="s">
        <v>49</v>
      </c>
      <c r="C8" s="6" t="s">
        <v>24</v>
      </c>
      <c r="D8" s="6" t="s">
        <v>8</v>
      </c>
      <c r="E8" s="35">
        <v>1.03</v>
      </c>
      <c r="F8" s="7">
        <v>78</v>
      </c>
      <c r="G8" s="32">
        <f t="shared" si="0"/>
        <v>80.34</v>
      </c>
      <c r="H8" s="7">
        <v>62</v>
      </c>
      <c r="I8" s="32">
        <f t="shared" si="13"/>
        <v>63.86</v>
      </c>
      <c r="J8" s="7">
        <v>73</v>
      </c>
      <c r="K8" s="33">
        <f t="shared" si="1"/>
        <v>75.19</v>
      </c>
      <c r="L8" s="7">
        <v>88</v>
      </c>
      <c r="M8" s="33">
        <f t="shared" si="2"/>
        <v>90.64</v>
      </c>
      <c r="N8" s="7">
        <v>88</v>
      </c>
      <c r="O8" s="33">
        <f t="shared" si="3"/>
        <v>90.64</v>
      </c>
      <c r="P8" s="22">
        <v>179</v>
      </c>
      <c r="Q8" s="33">
        <f t="shared" si="12"/>
        <v>184.37</v>
      </c>
      <c r="R8" s="21">
        <v>90</v>
      </c>
      <c r="S8" s="33">
        <f t="shared" si="4"/>
        <v>92.7</v>
      </c>
      <c r="T8" s="21">
        <v>90</v>
      </c>
      <c r="U8" s="33">
        <f t="shared" si="5"/>
        <v>92.7</v>
      </c>
      <c r="V8" s="21">
        <v>91</v>
      </c>
      <c r="W8" s="33">
        <f t="shared" si="6"/>
        <v>93.73</v>
      </c>
      <c r="X8" s="21">
        <v>90</v>
      </c>
      <c r="Y8" s="33">
        <f t="shared" si="7"/>
        <v>92.7</v>
      </c>
      <c r="Z8" s="21"/>
      <c r="AA8" s="33">
        <f t="shared" si="8"/>
        <v>0</v>
      </c>
      <c r="AB8" s="21"/>
      <c r="AC8" s="33">
        <f t="shared" si="9"/>
        <v>0</v>
      </c>
      <c r="AD8" s="21"/>
      <c r="AE8" s="33">
        <v>0</v>
      </c>
      <c r="AF8" s="7"/>
      <c r="AG8" s="33">
        <f t="shared" si="10"/>
        <v>0</v>
      </c>
      <c r="AH8" s="7"/>
      <c r="AI8" s="6" t="s">
        <v>83</v>
      </c>
      <c r="AJ8" s="55">
        <f t="shared" si="11"/>
        <v>956.87000000000012</v>
      </c>
    </row>
    <row r="9" spans="1:101" s="49" customFormat="1" ht="12" x14ac:dyDescent="0.2">
      <c r="A9" s="65">
        <v>7</v>
      </c>
      <c r="B9" s="6" t="s">
        <v>16</v>
      </c>
      <c r="C9" s="6" t="s">
        <v>17</v>
      </c>
      <c r="D9" s="6" t="s">
        <v>61</v>
      </c>
      <c r="E9" s="35">
        <v>1.03</v>
      </c>
      <c r="F9" s="7">
        <v>83</v>
      </c>
      <c r="G9" s="32">
        <f t="shared" si="0"/>
        <v>85.490000000000009</v>
      </c>
      <c r="H9" s="7">
        <v>62</v>
      </c>
      <c r="I9" s="32">
        <f t="shared" si="13"/>
        <v>63.86</v>
      </c>
      <c r="J9" s="7">
        <v>71</v>
      </c>
      <c r="K9" s="33">
        <f t="shared" si="1"/>
        <v>73.13</v>
      </c>
      <c r="L9" s="7">
        <v>90</v>
      </c>
      <c r="M9" s="33">
        <f t="shared" si="2"/>
        <v>92.7</v>
      </c>
      <c r="N9" s="7">
        <v>85</v>
      </c>
      <c r="O9" s="33">
        <f t="shared" si="3"/>
        <v>87.55</v>
      </c>
      <c r="P9" s="22">
        <v>166</v>
      </c>
      <c r="Q9" s="33">
        <f t="shared" si="12"/>
        <v>170.98000000000002</v>
      </c>
      <c r="R9" s="21">
        <v>87</v>
      </c>
      <c r="S9" s="33">
        <f t="shared" si="4"/>
        <v>89.61</v>
      </c>
      <c r="T9" s="21">
        <v>87</v>
      </c>
      <c r="U9" s="33">
        <f t="shared" si="5"/>
        <v>89.61</v>
      </c>
      <c r="V9" s="21">
        <v>92</v>
      </c>
      <c r="W9" s="33">
        <f t="shared" si="6"/>
        <v>94.76</v>
      </c>
      <c r="X9" s="21">
        <v>90</v>
      </c>
      <c r="Y9" s="33">
        <f t="shared" si="7"/>
        <v>92.7</v>
      </c>
      <c r="Z9" s="21"/>
      <c r="AA9" s="33">
        <f t="shared" si="8"/>
        <v>0</v>
      </c>
      <c r="AB9" s="21"/>
      <c r="AC9" s="33">
        <f t="shared" si="9"/>
        <v>0</v>
      </c>
      <c r="AD9" s="21"/>
      <c r="AE9" s="33">
        <f>AD9*$E9</f>
        <v>0</v>
      </c>
      <c r="AF9" s="7"/>
      <c r="AG9" s="20">
        <f t="shared" si="10"/>
        <v>0</v>
      </c>
      <c r="AH9" s="7"/>
      <c r="AI9" s="6" t="s">
        <v>84</v>
      </c>
      <c r="AJ9" s="55">
        <f t="shared" si="11"/>
        <v>940.3900000000001</v>
      </c>
    </row>
    <row r="10" spans="1:101" s="49" customFormat="1" ht="12" x14ac:dyDescent="0.2">
      <c r="A10" s="65">
        <v>8</v>
      </c>
      <c r="B10" s="6" t="s">
        <v>6</v>
      </c>
      <c r="C10" s="6" t="s">
        <v>7</v>
      </c>
      <c r="D10" s="6" t="s">
        <v>8</v>
      </c>
      <c r="E10" s="35">
        <v>1.03</v>
      </c>
      <c r="F10" s="7">
        <v>80</v>
      </c>
      <c r="G10" s="32">
        <f t="shared" si="0"/>
        <v>82.4</v>
      </c>
      <c r="H10" s="7">
        <v>62</v>
      </c>
      <c r="I10" s="32">
        <f t="shared" si="13"/>
        <v>63.86</v>
      </c>
      <c r="J10" s="7">
        <v>71</v>
      </c>
      <c r="K10" s="33">
        <f t="shared" si="1"/>
        <v>73.13</v>
      </c>
      <c r="L10" s="7">
        <v>84</v>
      </c>
      <c r="M10" s="33">
        <f t="shared" si="2"/>
        <v>86.52</v>
      </c>
      <c r="N10" s="7">
        <v>85</v>
      </c>
      <c r="O10" s="33">
        <f t="shared" si="3"/>
        <v>87.55</v>
      </c>
      <c r="P10" s="22">
        <v>176</v>
      </c>
      <c r="Q10" s="33">
        <f t="shared" si="12"/>
        <v>181.28</v>
      </c>
      <c r="R10" s="21">
        <v>92</v>
      </c>
      <c r="S10" s="33">
        <f t="shared" si="4"/>
        <v>94.76</v>
      </c>
      <c r="T10" s="21">
        <v>88</v>
      </c>
      <c r="U10" s="33">
        <f t="shared" si="5"/>
        <v>90.64</v>
      </c>
      <c r="V10" s="21">
        <v>91</v>
      </c>
      <c r="W10" s="33">
        <f t="shared" si="6"/>
        <v>93.73</v>
      </c>
      <c r="X10" s="21">
        <v>84</v>
      </c>
      <c r="Y10" s="33">
        <f t="shared" si="7"/>
        <v>86.52</v>
      </c>
      <c r="Z10" s="21"/>
      <c r="AA10" s="33">
        <f t="shared" si="8"/>
        <v>0</v>
      </c>
      <c r="AB10" s="21"/>
      <c r="AC10" s="33">
        <f t="shared" si="9"/>
        <v>0</v>
      </c>
      <c r="AD10" s="21"/>
      <c r="AE10" s="33">
        <v>0</v>
      </c>
      <c r="AF10" s="21"/>
      <c r="AG10" s="33">
        <v>0</v>
      </c>
      <c r="AH10" s="21"/>
      <c r="AI10" s="6" t="s">
        <v>87</v>
      </c>
      <c r="AJ10" s="55">
        <f t="shared" si="11"/>
        <v>940.39</v>
      </c>
    </row>
    <row r="11" spans="1:101" s="49" customFormat="1" ht="12" x14ac:dyDescent="0.2">
      <c r="A11" s="65">
        <v>9</v>
      </c>
      <c r="B11" s="6" t="s">
        <v>13</v>
      </c>
      <c r="C11" s="6" t="s">
        <v>28</v>
      </c>
      <c r="D11" s="53" t="s">
        <v>73</v>
      </c>
      <c r="E11" s="35">
        <v>1.03</v>
      </c>
      <c r="F11" s="22">
        <v>76</v>
      </c>
      <c r="G11" s="46">
        <f t="shared" si="0"/>
        <v>78.28</v>
      </c>
      <c r="H11" s="22">
        <v>58</v>
      </c>
      <c r="I11" s="46">
        <f t="shared" si="13"/>
        <v>59.74</v>
      </c>
      <c r="J11" s="22">
        <v>69</v>
      </c>
      <c r="K11" s="36">
        <f>J11*1.03</f>
        <v>71.070000000000007</v>
      </c>
      <c r="L11" s="22">
        <v>86</v>
      </c>
      <c r="M11" s="36">
        <f>L11*1.03</f>
        <v>88.58</v>
      </c>
      <c r="N11" s="22">
        <v>87</v>
      </c>
      <c r="O11" s="36">
        <f t="shared" si="3"/>
        <v>89.61</v>
      </c>
      <c r="P11" s="22">
        <v>171</v>
      </c>
      <c r="Q11" s="36">
        <f t="shared" si="12"/>
        <v>176.13</v>
      </c>
      <c r="R11" s="47">
        <v>87</v>
      </c>
      <c r="S11" s="36">
        <f t="shared" si="4"/>
        <v>89.61</v>
      </c>
      <c r="T11" s="47">
        <v>91</v>
      </c>
      <c r="U11" s="36">
        <f t="shared" si="5"/>
        <v>93.73</v>
      </c>
      <c r="V11" s="47">
        <v>92</v>
      </c>
      <c r="W11" s="36">
        <f t="shared" si="6"/>
        <v>94.76</v>
      </c>
      <c r="X11" s="47">
        <v>90</v>
      </c>
      <c r="Y11" s="36">
        <f>X11*1.03</f>
        <v>92.7</v>
      </c>
      <c r="Z11" s="47"/>
      <c r="AA11" s="36">
        <f>Z11*1.03</f>
        <v>0</v>
      </c>
      <c r="AB11" s="21"/>
      <c r="AC11" s="33">
        <f t="shared" si="9"/>
        <v>0</v>
      </c>
      <c r="AD11" s="21"/>
      <c r="AE11" s="33">
        <f>AD11*$E11</f>
        <v>0</v>
      </c>
      <c r="AF11" s="21"/>
      <c r="AG11" s="33">
        <f>AF11*$E11</f>
        <v>0</v>
      </c>
      <c r="AH11" s="21"/>
      <c r="AI11" s="6" t="s">
        <v>89</v>
      </c>
      <c r="AJ11" s="55">
        <f t="shared" si="11"/>
        <v>934.21000000000015</v>
      </c>
    </row>
    <row r="12" spans="1:101" s="49" customFormat="1" ht="12" x14ac:dyDescent="0.2">
      <c r="A12" s="65">
        <v>10</v>
      </c>
      <c r="B12" s="6" t="s">
        <v>11</v>
      </c>
      <c r="C12" s="6" t="s">
        <v>12</v>
      </c>
      <c r="D12" s="6" t="s">
        <v>42</v>
      </c>
      <c r="E12" s="35">
        <v>1</v>
      </c>
      <c r="F12" s="7">
        <v>79</v>
      </c>
      <c r="G12" s="32">
        <f t="shared" si="0"/>
        <v>81.37</v>
      </c>
      <c r="H12" s="7">
        <v>66</v>
      </c>
      <c r="I12" s="32">
        <f t="shared" si="13"/>
        <v>67.98</v>
      </c>
      <c r="J12" s="7">
        <v>65</v>
      </c>
      <c r="K12" s="33">
        <f>J12*$E12</f>
        <v>65</v>
      </c>
      <c r="L12" s="7">
        <v>90</v>
      </c>
      <c r="M12" s="33">
        <f>L12*$E12</f>
        <v>90</v>
      </c>
      <c r="N12" s="7">
        <v>93</v>
      </c>
      <c r="O12" s="33">
        <f t="shared" si="3"/>
        <v>93</v>
      </c>
      <c r="P12" s="22">
        <v>178</v>
      </c>
      <c r="Q12" s="33">
        <f t="shared" si="12"/>
        <v>178</v>
      </c>
      <c r="R12" s="21">
        <v>84</v>
      </c>
      <c r="S12" s="33">
        <f t="shared" si="4"/>
        <v>84</v>
      </c>
      <c r="T12" s="21">
        <v>88</v>
      </c>
      <c r="U12" s="33">
        <f t="shared" si="5"/>
        <v>88</v>
      </c>
      <c r="V12" s="21">
        <v>93</v>
      </c>
      <c r="W12" s="33">
        <f t="shared" si="6"/>
        <v>93</v>
      </c>
      <c r="X12" s="21">
        <v>91</v>
      </c>
      <c r="Y12" s="33">
        <f>X12*$E12</f>
        <v>91</v>
      </c>
      <c r="Z12" s="21"/>
      <c r="AA12" s="33">
        <f>Z12*$E12</f>
        <v>0</v>
      </c>
      <c r="AB12" s="21"/>
      <c r="AC12" s="33">
        <f t="shared" si="9"/>
        <v>0</v>
      </c>
      <c r="AD12" s="21"/>
      <c r="AE12" s="33">
        <v>0</v>
      </c>
      <c r="AF12" s="21"/>
      <c r="AG12" s="33">
        <f>AF12*$E12</f>
        <v>0</v>
      </c>
      <c r="AH12" s="21"/>
      <c r="AI12" s="6" t="s">
        <v>90</v>
      </c>
      <c r="AJ12" s="55">
        <f t="shared" si="11"/>
        <v>931.35</v>
      </c>
    </row>
    <row r="13" spans="1:101" s="49" customFormat="1" thickBot="1" x14ac:dyDescent="0.25">
      <c r="A13" s="65">
        <v>11</v>
      </c>
      <c r="B13" s="67" t="s">
        <v>6</v>
      </c>
      <c r="C13" s="67" t="s">
        <v>19</v>
      </c>
      <c r="D13" s="57" t="s">
        <v>42</v>
      </c>
      <c r="E13" s="58">
        <v>1</v>
      </c>
      <c r="F13" s="59">
        <v>78</v>
      </c>
      <c r="G13" s="60">
        <f>F13*1.05</f>
        <v>81.900000000000006</v>
      </c>
      <c r="H13" s="59">
        <v>51</v>
      </c>
      <c r="I13" s="60">
        <f>H13*1.05</f>
        <v>53.550000000000004</v>
      </c>
      <c r="J13" s="59">
        <v>72</v>
      </c>
      <c r="K13" s="61">
        <f>J13*$E13</f>
        <v>72</v>
      </c>
      <c r="L13" s="59">
        <v>79</v>
      </c>
      <c r="M13" s="61">
        <f>L13*$E13</f>
        <v>79</v>
      </c>
      <c r="N13" s="59">
        <v>78</v>
      </c>
      <c r="O13" s="61">
        <f>N13*1.05</f>
        <v>81.900000000000006</v>
      </c>
      <c r="P13" s="62">
        <v>155</v>
      </c>
      <c r="Q13" s="61">
        <f>P13*1.05</f>
        <v>162.75</v>
      </c>
      <c r="R13" s="63">
        <v>93</v>
      </c>
      <c r="S13" s="61">
        <f t="shared" si="4"/>
        <v>93</v>
      </c>
      <c r="T13" s="63">
        <v>83</v>
      </c>
      <c r="U13" s="61">
        <f t="shared" si="5"/>
        <v>83</v>
      </c>
      <c r="V13" s="63">
        <v>93</v>
      </c>
      <c r="W13" s="61">
        <f t="shared" si="6"/>
        <v>93</v>
      </c>
      <c r="X13" s="63">
        <v>91</v>
      </c>
      <c r="Y13" s="61">
        <f>X13*$E13</f>
        <v>91</v>
      </c>
      <c r="Z13" s="63"/>
      <c r="AA13" s="61">
        <f>Z13*$E13</f>
        <v>0</v>
      </c>
      <c r="AB13" s="63"/>
      <c r="AC13" s="61">
        <f t="shared" si="9"/>
        <v>0</v>
      </c>
      <c r="AD13" s="63"/>
      <c r="AE13" s="61">
        <f>AD13*$E13</f>
        <v>0</v>
      </c>
      <c r="AF13" s="63"/>
      <c r="AG13" s="61">
        <f>AF13*$E13</f>
        <v>0</v>
      </c>
      <c r="AH13" s="61"/>
      <c r="AI13" s="57" t="s">
        <v>88</v>
      </c>
      <c r="AJ13" s="64">
        <f t="shared" si="11"/>
        <v>891.1</v>
      </c>
    </row>
    <row r="14" spans="1:101" s="49" customFormat="1" ht="12" x14ac:dyDescent="0.2">
      <c r="A14" s="81" t="s">
        <v>107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3"/>
    </row>
    <row r="15" spans="1:101" s="49" customFormat="1" ht="12" x14ac:dyDescent="0.2">
      <c r="A15" s="68">
        <v>1</v>
      </c>
      <c r="B15" s="69" t="s">
        <v>21</v>
      </c>
      <c r="C15" s="69" t="s">
        <v>22</v>
      </c>
      <c r="D15" s="69" t="s">
        <v>8</v>
      </c>
      <c r="E15" s="70">
        <v>1.03</v>
      </c>
      <c r="F15" s="71">
        <v>77</v>
      </c>
      <c r="G15" s="72">
        <f t="shared" ref="G15:G23" si="14">F15*1.03</f>
        <v>79.31</v>
      </c>
      <c r="H15" s="71">
        <v>63</v>
      </c>
      <c r="I15" s="72">
        <f t="shared" ref="I15:I23" si="15">H15*1.03</f>
        <v>64.89</v>
      </c>
      <c r="J15" s="71">
        <v>69</v>
      </c>
      <c r="K15" s="73">
        <f t="shared" ref="K15:K23" si="16">J15*$E15</f>
        <v>71.070000000000007</v>
      </c>
      <c r="L15" s="71">
        <v>82</v>
      </c>
      <c r="M15" s="73">
        <f t="shared" ref="M15:M23" si="17">L15*$E15</f>
        <v>84.460000000000008</v>
      </c>
      <c r="N15" s="71">
        <v>88</v>
      </c>
      <c r="O15" s="73">
        <f t="shared" ref="O15:O23" si="18">N15*$E15</f>
        <v>90.64</v>
      </c>
      <c r="P15" s="74">
        <v>155</v>
      </c>
      <c r="Q15" s="73">
        <f t="shared" ref="Q15:Q23" si="19">P15*$E15</f>
        <v>159.65</v>
      </c>
      <c r="R15" s="75">
        <v>80</v>
      </c>
      <c r="S15" s="73">
        <f t="shared" ref="S15:S23" si="20">R15*$E15</f>
        <v>82.4</v>
      </c>
      <c r="T15" s="75"/>
      <c r="U15" s="73">
        <f t="shared" ref="U15:U23" si="21">T15*$E15</f>
        <v>0</v>
      </c>
      <c r="V15" s="75"/>
      <c r="W15" s="73">
        <f t="shared" ref="W15:W20" si="22">V15*$E15</f>
        <v>0</v>
      </c>
      <c r="X15" s="75"/>
      <c r="Y15" s="73">
        <f t="shared" ref="Y15:Y20" si="23">X15*$E15</f>
        <v>0</v>
      </c>
      <c r="Z15" s="75"/>
      <c r="AA15" s="73">
        <f t="shared" ref="AA15:AA23" si="24">Z15*$E15</f>
        <v>0</v>
      </c>
      <c r="AB15" s="75"/>
      <c r="AC15" s="73">
        <f t="shared" ref="AC15:AC23" si="25">AB15*$E15</f>
        <v>0</v>
      </c>
      <c r="AD15" s="75"/>
      <c r="AE15" s="73">
        <f t="shared" ref="AE15:AE23" si="26">AD15*$E15</f>
        <v>0</v>
      </c>
      <c r="AF15" s="71"/>
      <c r="AG15" s="73">
        <f>AF15*$E15</f>
        <v>0</v>
      </c>
      <c r="AH15" s="71"/>
      <c r="AI15" s="69" t="s">
        <v>56</v>
      </c>
      <c r="AJ15" s="76">
        <f t="shared" ref="AJ15:AJ23" si="27">G15+I15+K15+M15+O15</f>
        <v>390.37</v>
      </c>
    </row>
    <row r="16" spans="1:101" s="49" customFormat="1" ht="12" x14ac:dyDescent="0.2">
      <c r="A16" s="68">
        <v>2</v>
      </c>
      <c r="B16" s="69" t="s">
        <v>20</v>
      </c>
      <c r="C16" s="69" t="s">
        <v>26</v>
      </c>
      <c r="D16" s="69" t="s">
        <v>27</v>
      </c>
      <c r="E16" s="70">
        <v>1.03</v>
      </c>
      <c r="F16" s="71">
        <v>78</v>
      </c>
      <c r="G16" s="72">
        <f t="shared" si="14"/>
        <v>80.34</v>
      </c>
      <c r="H16" s="71">
        <v>55</v>
      </c>
      <c r="I16" s="72">
        <f t="shared" si="15"/>
        <v>56.65</v>
      </c>
      <c r="J16" s="71">
        <v>67</v>
      </c>
      <c r="K16" s="73">
        <f t="shared" si="16"/>
        <v>69.010000000000005</v>
      </c>
      <c r="L16" s="71">
        <v>84</v>
      </c>
      <c r="M16" s="73">
        <f t="shared" si="17"/>
        <v>86.52</v>
      </c>
      <c r="N16" s="71">
        <v>87</v>
      </c>
      <c r="O16" s="73">
        <f t="shared" si="18"/>
        <v>89.61</v>
      </c>
      <c r="P16" s="74"/>
      <c r="Q16" s="73">
        <f t="shared" si="19"/>
        <v>0</v>
      </c>
      <c r="R16" s="75">
        <v>87</v>
      </c>
      <c r="S16" s="73">
        <f t="shared" si="20"/>
        <v>89.61</v>
      </c>
      <c r="T16" s="75"/>
      <c r="U16" s="73">
        <f t="shared" si="21"/>
        <v>0</v>
      </c>
      <c r="V16" s="75"/>
      <c r="W16" s="73">
        <f t="shared" si="22"/>
        <v>0</v>
      </c>
      <c r="X16" s="75"/>
      <c r="Y16" s="73">
        <f t="shared" si="23"/>
        <v>0</v>
      </c>
      <c r="Z16" s="75"/>
      <c r="AA16" s="73">
        <f t="shared" si="24"/>
        <v>0</v>
      </c>
      <c r="AB16" s="75"/>
      <c r="AC16" s="73">
        <f t="shared" si="25"/>
        <v>0</v>
      </c>
      <c r="AD16" s="75"/>
      <c r="AE16" s="73">
        <f t="shared" si="26"/>
        <v>0</v>
      </c>
      <c r="AF16" s="78"/>
      <c r="AG16" s="79">
        <v>0</v>
      </c>
      <c r="AH16" s="78"/>
      <c r="AI16" s="69" t="s">
        <v>59</v>
      </c>
      <c r="AJ16" s="76">
        <f t="shared" si="27"/>
        <v>382.13</v>
      </c>
    </row>
    <row r="17" spans="1:36" s="49" customFormat="1" ht="12" x14ac:dyDescent="0.2">
      <c r="A17" s="68">
        <v>3</v>
      </c>
      <c r="B17" s="69" t="s">
        <v>104</v>
      </c>
      <c r="C17" s="69" t="s">
        <v>105</v>
      </c>
      <c r="D17" s="69" t="s">
        <v>44</v>
      </c>
      <c r="E17" s="70">
        <v>1.03</v>
      </c>
      <c r="F17" s="71">
        <v>74</v>
      </c>
      <c r="G17" s="72">
        <f t="shared" si="14"/>
        <v>76.22</v>
      </c>
      <c r="H17" s="71">
        <v>58</v>
      </c>
      <c r="I17" s="72">
        <f t="shared" si="15"/>
        <v>59.74</v>
      </c>
      <c r="J17" s="71">
        <v>63</v>
      </c>
      <c r="K17" s="73">
        <f t="shared" si="16"/>
        <v>64.89</v>
      </c>
      <c r="L17" s="71">
        <v>79</v>
      </c>
      <c r="M17" s="73">
        <f t="shared" si="17"/>
        <v>81.37</v>
      </c>
      <c r="N17" s="71">
        <v>79</v>
      </c>
      <c r="O17" s="73">
        <f t="shared" si="18"/>
        <v>81.37</v>
      </c>
      <c r="P17" s="74"/>
      <c r="Q17" s="73">
        <f t="shared" si="19"/>
        <v>0</v>
      </c>
      <c r="R17" s="75">
        <v>83</v>
      </c>
      <c r="S17" s="73">
        <f t="shared" si="20"/>
        <v>85.490000000000009</v>
      </c>
      <c r="T17" s="75"/>
      <c r="U17" s="73">
        <f t="shared" si="21"/>
        <v>0</v>
      </c>
      <c r="V17" s="75"/>
      <c r="W17" s="73">
        <f t="shared" si="22"/>
        <v>0</v>
      </c>
      <c r="X17" s="75"/>
      <c r="Y17" s="73">
        <f t="shared" si="23"/>
        <v>0</v>
      </c>
      <c r="Z17" s="75"/>
      <c r="AA17" s="73">
        <f t="shared" si="24"/>
        <v>0</v>
      </c>
      <c r="AB17" s="75"/>
      <c r="AC17" s="73">
        <f t="shared" si="25"/>
        <v>0</v>
      </c>
      <c r="AD17" s="75"/>
      <c r="AE17" s="73">
        <f t="shared" si="26"/>
        <v>0</v>
      </c>
      <c r="AF17" s="71"/>
      <c r="AG17" s="78">
        <f t="shared" ref="AG17:AG23" si="28">AF17*$E17</f>
        <v>0</v>
      </c>
      <c r="AH17" s="71"/>
      <c r="AI17" s="69"/>
      <c r="AJ17" s="76">
        <f t="shared" si="27"/>
        <v>363.59000000000003</v>
      </c>
    </row>
    <row r="18" spans="1:36" s="49" customFormat="1" ht="12" x14ac:dyDescent="0.2">
      <c r="A18" s="65">
        <v>4</v>
      </c>
      <c r="B18" s="6" t="s">
        <v>106</v>
      </c>
      <c r="C18" s="6" t="s">
        <v>108</v>
      </c>
      <c r="D18" s="6" t="s">
        <v>44</v>
      </c>
      <c r="E18" s="35">
        <v>1.03</v>
      </c>
      <c r="F18" s="7">
        <v>75</v>
      </c>
      <c r="G18" s="32">
        <f t="shared" si="14"/>
        <v>77.25</v>
      </c>
      <c r="H18" s="7">
        <v>58</v>
      </c>
      <c r="I18" s="32">
        <f t="shared" si="15"/>
        <v>59.74</v>
      </c>
      <c r="J18" s="7">
        <v>66</v>
      </c>
      <c r="K18" s="33">
        <f t="shared" si="16"/>
        <v>67.98</v>
      </c>
      <c r="L18" s="7">
        <v>73</v>
      </c>
      <c r="M18" s="33">
        <f t="shared" si="17"/>
        <v>75.19</v>
      </c>
      <c r="N18" s="7">
        <v>74</v>
      </c>
      <c r="O18" s="33">
        <f t="shared" si="18"/>
        <v>76.22</v>
      </c>
      <c r="P18" s="22"/>
      <c r="Q18" s="33">
        <f t="shared" si="19"/>
        <v>0</v>
      </c>
      <c r="R18" s="21">
        <v>71</v>
      </c>
      <c r="S18" s="33">
        <f t="shared" si="20"/>
        <v>73.13</v>
      </c>
      <c r="T18" s="21"/>
      <c r="U18" s="33">
        <f t="shared" si="21"/>
        <v>0</v>
      </c>
      <c r="V18" s="21"/>
      <c r="W18" s="33">
        <f t="shared" si="22"/>
        <v>0</v>
      </c>
      <c r="X18" s="21"/>
      <c r="Y18" s="33">
        <f t="shared" si="23"/>
        <v>0</v>
      </c>
      <c r="Z18" s="21"/>
      <c r="AA18" s="33">
        <f t="shared" si="24"/>
        <v>0</v>
      </c>
      <c r="AB18" s="21"/>
      <c r="AC18" s="33">
        <f t="shared" si="25"/>
        <v>0</v>
      </c>
      <c r="AD18" s="21"/>
      <c r="AE18" s="33">
        <f t="shared" si="26"/>
        <v>0</v>
      </c>
      <c r="AF18" s="7"/>
      <c r="AG18" s="33">
        <f t="shared" si="28"/>
        <v>0</v>
      </c>
      <c r="AH18" s="7"/>
      <c r="AI18" s="6"/>
      <c r="AJ18" s="55">
        <f t="shared" si="27"/>
        <v>356.38</v>
      </c>
    </row>
    <row r="19" spans="1:36" s="49" customFormat="1" ht="12" x14ac:dyDescent="0.2">
      <c r="A19" s="65">
        <v>5</v>
      </c>
      <c r="B19" s="6" t="s">
        <v>102</v>
      </c>
      <c r="C19" s="6" t="s">
        <v>103</v>
      </c>
      <c r="D19" s="6" t="s">
        <v>44</v>
      </c>
      <c r="E19" s="35">
        <v>1.03</v>
      </c>
      <c r="F19" s="7">
        <v>74</v>
      </c>
      <c r="G19" s="32">
        <f t="shared" si="14"/>
        <v>76.22</v>
      </c>
      <c r="H19" s="7">
        <v>55</v>
      </c>
      <c r="I19" s="32">
        <f t="shared" si="15"/>
        <v>56.65</v>
      </c>
      <c r="J19" s="7">
        <v>64</v>
      </c>
      <c r="K19" s="33">
        <f t="shared" si="16"/>
        <v>65.92</v>
      </c>
      <c r="L19" s="7">
        <v>63</v>
      </c>
      <c r="M19" s="33">
        <f t="shared" si="17"/>
        <v>64.89</v>
      </c>
      <c r="N19" s="7">
        <v>73</v>
      </c>
      <c r="O19" s="33">
        <f t="shared" si="18"/>
        <v>75.19</v>
      </c>
      <c r="P19" s="22"/>
      <c r="Q19" s="33">
        <f t="shared" si="19"/>
        <v>0</v>
      </c>
      <c r="R19" s="21">
        <v>81</v>
      </c>
      <c r="S19" s="33">
        <f t="shared" si="20"/>
        <v>83.43</v>
      </c>
      <c r="T19" s="21"/>
      <c r="U19" s="33">
        <f t="shared" si="21"/>
        <v>0</v>
      </c>
      <c r="V19" s="21"/>
      <c r="W19" s="33">
        <f t="shared" si="22"/>
        <v>0</v>
      </c>
      <c r="X19" s="21"/>
      <c r="Y19" s="33">
        <f t="shared" si="23"/>
        <v>0</v>
      </c>
      <c r="Z19" s="21"/>
      <c r="AA19" s="33">
        <f t="shared" si="24"/>
        <v>0</v>
      </c>
      <c r="AB19" s="21"/>
      <c r="AC19" s="33">
        <f t="shared" si="25"/>
        <v>0</v>
      </c>
      <c r="AD19" s="21"/>
      <c r="AE19" s="33">
        <f t="shared" si="26"/>
        <v>0</v>
      </c>
      <c r="AF19" s="7"/>
      <c r="AG19" s="20">
        <f t="shared" si="28"/>
        <v>0</v>
      </c>
      <c r="AH19" s="7"/>
      <c r="AI19" s="6"/>
      <c r="AJ19" s="55">
        <f t="shared" si="27"/>
        <v>338.87</v>
      </c>
    </row>
    <row r="20" spans="1:36" s="49" customFormat="1" ht="12" x14ac:dyDescent="0.2">
      <c r="A20" s="65">
        <v>6</v>
      </c>
      <c r="B20" s="6" t="s">
        <v>47</v>
      </c>
      <c r="C20" s="6" t="s">
        <v>55</v>
      </c>
      <c r="D20" s="6" t="s">
        <v>43</v>
      </c>
      <c r="E20" s="35">
        <v>1.03</v>
      </c>
      <c r="F20" s="7">
        <v>78</v>
      </c>
      <c r="G20" s="32">
        <f t="shared" si="14"/>
        <v>80.34</v>
      </c>
      <c r="H20" s="7">
        <v>63</v>
      </c>
      <c r="I20" s="32">
        <f t="shared" si="15"/>
        <v>64.89</v>
      </c>
      <c r="J20" s="7">
        <v>66</v>
      </c>
      <c r="K20" s="33">
        <f t="shared" si="16"/>
        <v>67.98</v>
      </c>
      <c r="L20" s="7">
        <v>93</v>
      </c>
      <c r="M20" s="33">
        <f t="shared" si="17"/>
        <v>95.79</v>
      </c>
      <c r="N20" s="7"/>
      <c r="O20" s="33">
        <f t="shared" si="18"/>
        <v>0</v>
      </c>
      <c r="P20" s="22"/>
      <c r="Q20" s="33">
        <f t="shared" si="19"/>
        <v>0</v>
      </c>
      <c r="R20" s="21">
        <v>91</v>
      </c>
      <c r="S20" s="33">
        <f t="shared" si="20"/>
        <v>93.73</v>
      </c>
      <c r="T20" s="21"/>
      <c r="U20" s="33">
        <f t="shared" si="21"/>
        <v>0</v>
      </c>
      <c r="V20" s="21"/>
      <c r="W20" s="33">
        <f t="shared" si="22"/>
        <v>0</v>
      </c>
      <c r="X20" s="21"/>
      <c r="Y20" s="33">
        <f t="shared" si="23"/>
        <v>0</v>
      </c>
      <c r="Z20" s="21"/>
      <c r="AA20" s="33">
        <f t="shared" si="24"/>
        <v>0</v>
      </c>
      <c r="AB20" s="21"/>
      <c r="AC20" s="33">
        <f t="shared" si="25"/>
        <v>0</v>
      </c>
      <c r="AD20" s="21"/>
      <c r="AE20" s="33">
        <f t="shared" si="26"/>
        <v>0</v>
      </c>
      <c r="AF20" s="7"/>
      <c r="AG20" s="33">
        <f t="shared" si="28"/>
        <v>0</v>
      </c>
      <c r="AH20" s="7"/>
      <c r="AI20" s="6" t="s">
        <v>82</v>
      </c>
      <c r="AJ20" s="55">
        <f t="shared" si="27"/>
        <v>309.00000000000006</v>
      </c>
    </row>
    <row r="21" spans="1:36" s="49" customFormat="1" ht="12" x14ac:dyDescent="0.2">
      <c r="A21" s="65">
        <v>7</v>
      </c>
      <c r="B21" s="6" t="s">
        <v>6</v>
      </c>
      <c r="C21" s="6" t="s">
        <v>74</v>
      </c>
      <c r="D21" s="6" t="s">
        <v>8</v>
      </c>
      <c r="E21" s="35">
        <v>1.03</v>
      </c>
      <c r="F21" s="7">
        <v>74</v>
      </c>
      <c r="G21" s="32">
        <f t="shared" si="14"/>
        <v>76.22</v>
      </c>
      <c r="H21" s="7">
        <v>60</v>
      </c>
      <c r="I21" s="32">
        <f t="shared" si="15"/>
        <v>61.800000000000004</v>
      </c>
      <c r="J21" s="7">
        <v>59</v>
      </c>
      <c r="K21" s="33">
        <f t="shared" si="16"/>
        <v>60.77</v>
      </c>
      <c r="L21" s="7">
        <v>68</v>
      </c>
      <c r="M21" s="33">
        <f t="shared" si="17"/>
        <v>70.040000000000006</v>
      </c>
      <c r="N21" s="7"/>
      <c r="O21" s="33">
        <f t="shared" si="18"/>
        <v>0</v>
      </c>
      <c r="P21" s="22"/>
      <c r="Q21" s="33">
        <f t="shared" si="19"/>
        <v>0</v>
      </c>
      <c r="R21" s="21">
        <v>73</v>
      </c>
      <c r="S21" s="33">
        <f t="shared" si="20"/>
        <v>75.19</v>
      </c>
      <c r="T21" s="21"/>
      <c r="U21" s="33">
        <f t="shared" si="21"/>
        <v>0</v>
      </c>
      <c r="V21" s="21"/>
      <c r="W21" s="33">
        <v>0</v>
      </c>
      <c r="X21" s="21"/>
      <c r="Y21" s="33">
        <v>0</v>
      </c>
      <c r="Z21" s="21"/>
      <c r="AA21" s="33">
        <f t="shared" si="24"/>
        <v>0</v>
      </c>
      <c r="AB21" s="21"/>
      <c r="AC21" s="33">
        <f t="shared" si="25"/>
        <v>0</v>
      </c>
      <c r="AD21" s="21"/>
      <c r="AE21" s="33">
        <f t="shared" si="26"/>
        <v>0</v>
      </c>
      <c r="AF21" s="7"/>
      <c r="AG21" s="33">
        <f t="shared" si="28"/>
        <v>0</v>
      </c>
      <c r="AH21" s="7"/>
      <c r="AI21" s="6" t="s">
        <v>75</v>
      </c>
      <c r="AJ21" s="55">
        <f t="shared" si="27"/>
        <v>268.83000000000004</v>
      </c>
    </row>
    <row r="22" spans="1:36" s="49" customFormat="1" ht="12" x14ac:dyDescent="0.2">
      <c r="A22" s="65">
        <v>8</v>
      </c>
      <c r="B22" s="8" t="s">
        <v>23</v>
      </c>
      <c r="C22" s="8" t="s">
        <v>24</v>
      </c>
      <c r="D22" s="6" t="s">
        <v>8</v>
      </c>
      <c r="E22" s="35">
        <v>1.03</v>
      </c>
      <c r="F22" s="7">
        <v>75</v>
      </c>
      <c r="G22" s="32">
        <f t="shared" si="14"/>
        <v>77.25</v>
      </c>
      <c r="H22" s="7">
        <v>27</v>
      </c>
      <c r="I22" s="32">
        <f t="shared" si="15"/>
        <v>27.810000000000002</v>
      </c>
      <c r="J22" s="7">
        <v>68</v>
      </c>
      <c r="K22" s="33">
        <f t="shared" si="16"/>
        <v>70.040000000000006</v>
      </c>
      <c r="L22" s="7">
        <v>80</v>
      </c>
      <c r="M22" s="33">
        <f t="shared" si="17"/>
        <v>82.4</v>
      </c>
      <c r="N22" s="7"/>
      <c r="O22" s="33">
        <f t="shared" si="18"/>
        <v>0</v>
      </c>
      <c r="P22" s="22"/>
      <c r="Q22" s="33">
        <f t="shared" si="19"/>
        <v>0</v>
      </c>
      <c r="R22" s="21">
        <v>80</v>
      </c>
      <c r="S22" s="33">
        <f t="shared" si="20"/>
        <v>82.4</v>
      </c>
      <c r="T22" s="21"/>
      <c r="U22" s="33">
        <f t="shared" si="21"/>
        <v>0</v>
      </c>
      <c r="V22" s="21"/>
      <c r="W22" s="33">
        <f>V22*$E22</f>
        <v>0</v>
      </c>
      <c r="X22" s="21"/>
      <c r="Y22" s="33">
        <f>X22*$E22</f>
        <v>0</v>
      </c>
      <c r="Z22" s="21"/>
      <c r="AA22" s="33">
        <f t="shared" si="24"/>
        <v>0</v>
      </c>
      <c r="AB22" s="21"/>
      <c r="AC22" s="33">
        <f t="shared" si="25"/>
        <v>0</v>
      </c>
      <c r="AD22" s="21"/>
      <c r="AE22" s="33">
        <f t="shared" si="26"/>
        <v>0</v>
      </c>
      <c r="AF22" s="7"/>
      <c r="AG22" s="20">
        <f t="shared" si="28"/>
        <v>0</v>
      </c>
      <c r="AH22" s="7"/>
      <c r="AI22" s="6" t="s">
        <v>58</v>
      </c>
      <c r="AJ22" s="55">
        <f t="shared" si="27"/>
        <v>257.5</v>
      </c>
    </row>
    <row r="23" spans="1:36" s="49" customFormat="1" thickBot="1" x14ac:dyDescent="0.25">
      <c r="A23" s="66">
        <v>9</v>
      </c>
      <c r="B23" s="57" t="s">
        <v>6</v>
      </c>
      <c r="C23" s="57" t="s">
        <v>100</v>
      </c>
      <c r="D23" s="57" t="s">
        <v>8</v>
      </c>
      <c r="E23" s="58">
        <v>1.03</v>
      </c>
      <c r="F23" s="59">
        <v>42</v>
      </c>
      <c r="G23" s="60">
        <f t="shared" si="14"/>
        <v>43.26</v>
      </c>
      <c r="H23" s="59">
        <v>40</v>
      </c>
      <c r="I23" s="60">
        <f t="shared" si="15"/>
        <v>41.2</v>
      </c>
      <c r="J23" s="59">
        <v>43</v>
      </c>
      <c r="K23" s="61">
        <f t="shared" si="16"/>
        <v>44.29</v>
      </c>
      <c r="L23" s="59">
        <v>67</v>
      </c>
      <c r="M23" s="61">
        <f t="shared" si="17"/>
        <v>69.010000000000005</v>
      </c>
      <c r="N23" s="59">
        <v>26</v>
      </c>
      <c r="O23" s="61">
        <f t="shared" si="18"/>
        <v>26.78</v>
      </c>
      <c r="P23" s="62"/>
      <c r="Q23" s="61">
        <f t="shared" si="19"/>
        <v>0</v>
      </c>
      <c r="R23" s="63"/>
      <c r="S23" s="61">
        <f t="shared" si="20"/>
        <v>0</v>
      </c>
      <c r="T23" s="63"/>
      <c r="U23" s="61">
        <f t="shared" si="21"/>
        <v>0</v>
      </c>
      <c r="V23" s="63"/>
      <c r="W23" s="61">
        <f>V23*$E23</f>
        <v>0</v>
      </c>
      <c r="X23" s="63"/>
      <c r="Y23" s="61">
        <f>X23*$E23</f>
        <v>0</v>
      </c>
      <c r="Z23" s="63"/>
      <c r="AA23" s="61">
        <f t="shared" si="24"/>
        <v>0</v>
      </c>
      <c r="AB23" s="63"/>
      <c r="AC23" s="61">
        <f t="shared" si="25"/>
        <v>0</v>
      </c>
      <c r="AD23" s="63"/>
      <c r="AE23" s="61">
        <f t="shared" si="26"/>
        <v>0</v>
      </c>
      <c r="AF23" s="59"/>
      <c r="AG23" s="61">
        <f t="shared" si="28"/>
        <v>0</v>
      </c>
      <c r="AH23" s="59"/>
      <c r="AI23" s="57"/>
      <c r="AJ23" s="64">
        <f t="shared" si="27"/>
        <v>224.54</v>
      </c>
    </row>
    <row r="24" spans="1:36" s="50" customFormat="1" ht="12" x14ac:dyDescent="0.2">
      <c r="A24" s="84" t="s">
        <v>109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6"/>
    </row>
    <row r="25" spans="1:36" s="49" customFormat="1" ht="12" x14ac:dyDescent="0.2">
      <c r="A25" s="54"/>
      <c r="B25" s="8" t="s">
        <v>29</v>
      </c>
      <c r="C25" s="8" t="s">
        <v>30</v>
      </c>
      <c r="D25" s="6" t="s">
        <v>32</v>
      </c>
      <c r="E25" s="35">
        <v>1.03</v>
      </c>
      <c r="F25" s="7">
        <v>72</v>
      </c>
      <c r="G25" s="32">
        <f t="shared" ref="G25:G35" si="29">F25*1.03</f>
        <v>74.16</v>
      </c>
      <c r="H25" s="7">
        <v>62</v>
      </c>
      <c r="I25" s="32">
        <f t="shared" ref="I25:I35" si="30">H25*1.03</f>
        <v>63.86</v>
      </c>
      <c r="J25" s="7"/>
      <c r="K25" s="33">
        <f t="shared" ref="K25:K35" si="31">J25*$E25</f>
        <v>0</v>
      </c>
      <c r="L25" s="7"/>
      <c r="M25" s="33">
        <f t="shared" ref="M25:M35" si="32">L25*$E25</f>
        <v>0</v>
      </c>
      <c r="N25" s="7">
        <v>91</v>
      </c>
      <c r="O25" s="33">
        <f t="shared" ref="O25:O35" si="33">N25*$E25</f>
        <v>93.73</v>
      </c>
      <c r="P25" s="22">
        <v>169</v>
      </c>
      <c r="Q25" s="33">
        <f t="shared" ref="Q25:Q35" si="34">P25*$E25</f>
        <v>174.07</v>
      </c>
      <c r="R25" s="21"/>
      <c r="S25" s="33">
        <f t="shared" ref="S25:S35" si="35">R25*$E25</f>
        <v>0</v>
      </c>
      <c r="T25" s="21"/>
      <c r="U25" s="33">
        <f t="shared" ref="U25:U35" si="36">T25*$E25</f>
        <v>0</v>
      </c>
      <c r="V25" s="21"/>
      <c r="W25" s="33">
        <f t="shared" ref="W25:W35" si="37">V25*$E25</f>
        <v>0</v>
      </c>
      <c r="X25" s="21"/>
      <c r="Y25" s="33">
        <f t="shared" ref="Y25:Y35" si="38">X25*$E25</f>
        <v>0</v>
      </c>
      <c r="Z25" s="21"/>
      <c r="AA25" s="33">
        <f t="shared" ref="AA25:AA35" si="39">Z25*$E25</f>
        <v>0</v>
      </c>
      <c r="AB25" s="21"/>
      <c r="AC25" s="33">
        <f t="shared" ref="AC25:AC35" si="40">AB25*$E25</f>
        <v>0</v>
      </c>
      <c r="AD25" s="21"/>
      <c r="AE25" s="33">
        <f t="shared" ref="AE25:AE35" si="41">AD25*$E25</f>
        <v>0</v>
      </c>
      <c r="AF25" s="7"/>
      <c r="AG25" s="20">
        <f>AF25</f>
        <v>0</v>
      </c>
      <c r="AH25" s="7"/>
      <c r="AI25" s="6" t="s">
        <v>57</v>
      </c>
      <c r="AJ25" s="55">
        <f>G25+I25+K25+M25+O25</f>
        <v>231.75</v>
      </c>
    </row>
    <row r="26" spans="1:36" s="49" customFormat="1" ht="12" x14ac:dyDescent="0.2">
      <c r="A26" s="54"/>
      <c r="B26" s="6" t="s">
        <v>65</v>
      </c>
      <c r="C26" s="6" t="s">
        <v>66</v>
      </c>
      <c r="D26" s="6" t="s">
        <v>8</v>
      </c>
      <c r="E26" s="35">
        <v>1.03</v>
      </c>
      <c r="F26" s="7">
        <v>72</v>
      </c>
      <c r="G26" s="32">
        <f t="shared" si="29"/>
        <v>74.16</v>
      </c>
      <c r="H26" s="7">
        <v>59</v>
      </c>
      <c r="I26" s="32">
        <f t="shared" si="30"/>
        <v>60.77</v>
      </c>
      <c r="J26" s="7"/>
      <c r="K26" s="33">
        <f t="shared" si="31"/>
        <v>0</v>
      </c>
      <c r="L26" s="7"/>
      <c r="M26" s="33">
        <f t="shared" si="32"/>
        <v>0</v>
      </c>
      <c r="N26" s="7">
        <v>87</v>
      </c>
      <c r="O26" s="33">
        <f t="shared" si="33"/>
        <v>89.61</v>
      </c>
      <c r="P26" s="22"/>
      <c r="Q26" s="33">
        <f t="shared" si="34"/>
        <v>0</v>
      </c>
      <c r="R26" s="21"/>
      <c r="S26" s="33">
        <f t="shared" si="35"/>
        <v>0</v>
      </c>
      <c r="T26" s="21"/>
      <c r="U26" s="33">
        <f t="shared" si="36"/>
        <v>0</v>
      </c>
      <c r="V26" s="21"/>
      <c r="W26" s="33">
        <f t="shared" si="37"/>
        <v>0</v>
      </c>
      <c r="X26" s="21"/>
      <c r="Y26" s="33">
        <f t="shared" si="38"/>
        <v>0</v>
      </c>
      <c r="Z26" s="21"/>
      <c r="AA26" s="33">
        <f t="shared" si="39"/>
        <v>0</v>
      </c>
      <c r="AB26" s="21"/>
      <c r="AC26" s="33">
        <f t="shared" si="40"/>
        <v>0</v>
      </c>
      <c r="AD26" s="21"/>
      <c r="AE26" s="33">
        <f t="shared" si="41"/>
        <v>0</v>
      </c>
      <c r="AF26" s="7"/>
      <c r="AG26" s="33">
        <f t="shared" ref="AG26:AG35" si="42">AF26*$E26</f>
        <v>0</v>
      </c>
      <c r="AH26" s="7"/>
      <c r="AI26" s="6" t="s">
        <v>77</v>
      </c>
      <c r="AJ26" s="55">
        <f>G26+I26+K26+M26+O26</f>
        <v>224.54000000000002</v>
      </c>
    </row>
    <row r="27" spans="1:36" s="49" customFormat="1" ht="12" x14ac:dyDescent="0.2">
      <c r="A27" s="54"/>
      <c r="B27" s="6" t="s">
        <v>6</v>
      </c>
      <c r="C27" s="6" t="s">
        <v>46</v>
      </c>
      <c r="D27" s="6" t="s">
        <v>8</v>
      </c>
      <c r="E27" s="35">
        <v>1.03</v>
      </c>
      <c r="F27" s="7">
        <v>75</v>
      </c>
      <c r="G27" s="32">
        <f t="shared" si="29"/>
        <v>77.25</v>
      </c>
      <c r="H27" s="7">
        <v>63</v>
      </c>
      <c r="I27" s="32">
        <f t="shared" si="30"/>
        <v>64.89</v>
      </c>
      <c r="J27" s="7">
        <v>79</v>
      </c>
      <c r="K27" s="33">
        <f t="shared" si="31"/>
        <v>81.37</v>
      </c>
      <c r="L27" s="7"/>
      <c r="M27" s="33">
        <f t="shared" si="32"/>
        <v>0</v>
      </c>
      <c r="N27" s="7"/>
      <c r="O27" s="33">
        <f t="shared" si="33"/>
        <v>0</v>
      </c>
      <c r="P27" s="22"/>
      <c r="Q27" s="33">
        <f t="shared" si="34"/>
        <v>0</v>
      </c>
      <c r="R27" s="21"/>
      <c r="S27" s="33">
        <f t="shared" si="35"/>
        <v>0</v>
      </c>
      <c r="T27" s="21"/>
      <c r="U27" s="33">
        <f t="shared" si="36"/>
        <v>0</v>
      </c>
      <c r="V27" s="21"/>
      <c r="W27" s="33">
        <f t="shared" si="37"/>
        <v>0</v>
      </c>
      <c r="X27" s="21"/>
      <c r="Y27" s="33">
        <f t="shared" si="38"/>
        <v>0</v>
      </c>
      <c r="Z27" s="21"/>
      <c r="AA27" s="33">
        <f t="shared" si="39"/>
        <v>0</v>
      </c>
      <c r="AB27" s="21"/>
      <c r="AC27" s="33">
        <f t="shared" si="40"/>
        <v>0</v>
      </c>
      <c r="AD27" s="21"/>
      <c r="AE27" s="33">
        <f t="shared" si="41"/>
        <v>0</v>
      </c>
      <c r="AF27" s="7"/>
      <c r="AG27" s="20">
        <f t="shared" si="42"/>
        <v>0</v>
      </c>
      <c r="AH27" s="7"/>
      <c r="AI27" s="6" t="s">
        <v>91</v>
      </c>
      <c r="AJ27" s="55">
        <f>G27+I27+K27+M27+O27+Q27+S27+U27+W27+Y27+AA27+AC27</f>
        <v>223.51</v>
      </c>
    </row>
    <row r="28" spans="1:36" s="49" customFormat="1" ht="12" x14ac:dyDescent="0.2">
      <c r="A28" s="54"/>
      <c r="B28" s="6" t="s">
        <v>64</v>
      </c>
      <c r="C28" s="6" t="s">
        <v>63</v>
      </c>
      <c r="D28" s="6" t="s">
        <v>8</v>
      </c>
      <c r="E28" s="35">
        <v>1.03</v>
      </c>
      <c r="F28" s="7">
        <v>70</v>
      </c>
      <c r="G28" s="32">
        <f t="shared" si="29"/>
        <v>72.100000000000009</v>
      </c>
      <c r="H28" s="7">
        <v>55</v>
      </c>
      <c r="I28" s="32">
        <f t="shared" si="30"/>
        <v>56.65</v>
      </c>
      <c r="J28" s="7"/>
      <c r="K28" s="33">
        <f t="shared" si="31"/>
        <v>0</v>
      </c>
      <c r="L28" s="7"/>
      <c r="M28" s="33">
        <f t="shared" si="32"/>
        <v>0</v>
      </c>
      <c r="N28" s="7">
        <v>74</v>
      </c>
      <c r="O28" s="33">
        <f t="shared" si="33"/>
        <v>76.22</v>
      </c>
      <c r="P28" s="22"/>
      <c r="Q28" s="33">
        <f t="shared" si="34"/>
        <v>0</v>
      </c>
      <c r="R28" s="21"/>
      <c r="S28" s="33">
        <f t="shared" si="35"/>
        <v>0</v>
      </c>
      <c r="T28" s="21"/>
      <c r="U28" s="33">
        <f t="shared" si="36"/>
        <v>0</v>
      </c>
      <c r="V28" s="21"/>
      <c r="W28" s="33">
        <f t="shared" si="37"/>
        <v>0</v>
      </c>
      <c r="X28" s="21"/>
      <c r="Y28" s="33">
        <f t="shared" si="38"/>
        <v>0</v>
      </c>
      <c r="Z28" s="21"/>
      <c r="AA28" s="33">
        <f t="shared" si="39"/>
        <v>0</v>
      </c>
      <c r="AB28" s="21"/>
      <c r="AC28" s="33">
        <f t="shared" si="40"/>
        <v>0</v>
      </c>
      <c r="AD28" s="21"/>
      <c r="AE28" s="33">
        <f t="shared" si="41"/>
        <v>0</v>
      </c>
      <c r="AF28" s="7"/>
      <c r="AG28" s="20">
        <f t="shared" si="42"/>
        <v>0</v>
      </c>
      <c r="AH28" s="7"/>
      <c r="AI28" s="6" t="s">
        <v>76</v>
      </c>
      <c r="AJ28" s="55">
        <f>G28+I28+K28+M28+O28</f>
        <v>204.97</v>
      </c>
    </row>
    <row r="29" spans="1:36" s="49" customFormat="1" ht="12" x14ac:dyDescent="0.2">
      <c r="A29" s="54"/>
      <c r="B29" s="6" t="s">
        <v>71</v>
      </c>
      <c r="C29" s="6" t="s">
        <v>72</v>
      </c>
      <c r="D29" s="6" t="s">
        <v>44</v>
      </c>
      <c r="E29" s="35">
        <v>1.03</v>
      </c>
      <c r="F29" s="7"/>
      <c r="G29" s="32">
        <f t="shared" si="29"/>
        <v>0</v>
      </c>
      <c r="H29" s="7"/>
      <c r="I29" s="32">
        <f t="shared" si="30"/>
        <v>0</v>
      </c>
      <c r="J29" s="7">
        <v>72</v>
      </c>
      <c r="K29" s="33">
        <f t="shared" si="31"/>
        <v>74.16</v>
      </c>
      <c r="L29" s="7">
        <v>88</v>
      </c>
      <c r="M29" s="33">
        <f t="shared" si="32"/>
        <v>90.64</v>
      </c>
      <c r="N29" s="7"/>
      <c r="O29" s="33">
        <f t="shared" si="33"/>
        <v>0</v>
      </c>
      <c r="P29" s="22"/>
      <c r="Q29" s="33">
        <f t="shared" si="34"/>
        <v>0</v>
      </c>
      <c r="R29" s="21"/>
      <c r="S29" s="33">
        <f t="shared" si="35"/>
        <v>0</v>
      </c>
      <c r="T29" s="21"/>
      <c r="U29" s="33">
        <f t="shared" si="36"/>
        <v>0</v>
      </c>
      <c r="V29" s="21"/>
      <c r="W29" s="33">
        <f t="shared" si="37"/>
        <v>0</v>
      </c>
      <c r="X29" s="21"/>
      <c r="Y29" s="33">
        <f t="shared" si="38"/>
        <v>0</v>
      </c>
      <c r="Z29" s="21"/>
      <c r="AA29" s="33">
        <f t="shared" si="39"/>
        <v>0</v>
      </c>
      <c r="AB29" s="21"/>
      <c r="AC29" s="33">
        <f t="shared" si="40"/>
        <v>0</v>
      </c>
      <c r="AD29" s="21"/>
      <c r="AE29" s="33">
        <f t="shared" si="41"/>
        <v>0</v>
      </c>
      <c r="AF29" s="7"/>
      <c r="AG29" s="20">
        <f t="shared" si="42"/>
        <v>0</v>
      </c>
      <c r="AH29" s="7"/>
      <c r="AI29" s="6" t="s">
        <v>78</v>
      </c>
      <c r="AJ29" s="55">
        <f>G29+I29+K29+M29+O29</f>
        <v>164.8</v>
      </c>
    </row>
    <row r="30" spans="1:36" s="49" customFormat="1" ht="12" x14ac:dyDescent="0.2">
      <c r="A30" s="54"/>
      <c r="B30" s="6" t="s">
        <v>15</v>
      </c>
      <c r="C30" s="6" t="s">
        <v>60</v>
      </c>
      <c r="D30" s="6" t="s">
        <v>8</v>
      </c>
      <c r="E30" s="35">
        <v>1.03</v>
      </c>
      <c r="F30" s="7">
        <v>77</v>
      </c>
      <c r="G30" s="32">
        <f t="shared" si="29"/>
        <v>79.31</v>
      </c>
      <c r="H30" s="7">
        <v>62</v>
      </c>
      <c r="I30" s="32">
        <f t="shared" si="30"/>
        <v>63.86</v>
      </c>
      <c r="J30" s="7"/>
      <c r="K30" s="33">
        <f t="shared" si="31"/>
        <v>0</v>
      </c>
      <c r="L30" s="7"/>
      <c r="M30" s="33">
        <f t="shared" si="32"/>
        <v>0</v>
      </c>
      <c r="N30" s="7"/>
      <c r="O30" s="33">
        <f t="shared" si="33"/>
        <v>0</v>
      </c>
      <c r="P30" s="22"/>
      <c r="Q30" s="33">
        <f t="shared" si="34"/>
        <v>0</v>
      </c>
      <c r="R30" s="21"/>
      <c r="S30" s="33">
        <f t="shared" si="35"/>
        <v>0</v>
      </c>
      <c r="T30" s="21"/>
      <c r="U30" s="33">
        <f t="shared" si="36"/>
        <v>0</v>
      </c>
      <c r="V30" s="21"/>
      <c r="W30" s="33">
        <f t="shared" si="37"/>
        <v>0</v>
      </c>
      <c r="X30" s="21"/>
      <c r="Y30" s="33">
        <f t="shared" si="38"/>
        <v>0</v>
      </c>
      <c r="Z30" s="21"/>
      <c r="AA30" s="33">
        <f t="shared" si="39"/>
        <v>0</v>
      </c>
      <c r="AB30" s="21"/>
      <c r="AC30" s="33">
        <f t="shared" si="40"/>
        <v>0</v>
      </c>
      <c r="AD30" s="21"/>
      <c r="AE30" s="33">
        <f t="shared" si="41"/>
        <v>0</v>
      </c>
      <c r="AF30" s="7"/>
      <c r="AG30" s="33">
        <f t="shared" si="42"/>
        <v>0</v>
      </c>
      <c r="AH30" s="7"/>
      <c r="AI30" s="6"/>
      <c r="AJ30" s="55">
        <f>G30+I30+K30+M30+O30</f>
        <v>143.17000000000002</v>
      </c>
    </row>
    <row r="31" spans="1:36" s="49" customFormat="1" ht="12" x14ac:dyDescent="0.2">
      <c r="A31" s="54"/>
      <c r="B31" s="6" t="s">
        <v>15</v>
      </c>
      <c r="C31" s="6" t="s">
        <v>98</v>
      </c>
      <c r="D31" s="6" t="s">
        <v>44</v>
      </c>
      <c r="E31" s="35">
        <v>1.03</v>
      </c>
      <c r="F31" s="7">
        <v>71</v>
      </c>
      <c r="G31" s="32">
        <f t="shared" si="29"/>
        <v>73.13</v>
      </c>
      <c r="H31" s="7">
        <v>62</v>
      </c>
      <c r="I31" s="32">
        <f t="shared" si="30"/>
        <v>63.86</v>
      </c>
      <c r="J31" s="7"/>
      <c r="K31" s="33">
        <f t="shared" si="31"/>
        <v>0</v>
      </c>
      <c r="L31" s="7"/>
      <c r="M31" s="33">
        <f t="shared" si="32"/>
        <v>0</v>
      </c>
      <c r="N31" s="7"/>
      <c r="O31" s="33">
        <f t="shared" si="33"/>
        <v>0</v>
      </c>
      <c r="P31" s="22"/>
      <c r="Q31" s="33">
        <f t="shared" si="34"/>
        <v>0</v>
      </c>
      <c r="R31" s="21"/>
      <c r="S31" s="33">
        <f t="shared" si="35"/>
        <v>0</v>
      </c>
      <c r="T31" s="21"/>
      <c r="U31" s="33">
        <f t="shared" si="36"/>
        <v>0</v>
      </c>
      <c r="V31" s="21"/>
      <c r="W31" s="33">
        <f t="shared" si="37"/>
        <v>0</v>
      </c>
      <c r="X31" s="21"/>
      <c r="Y31" s="33">
        <f t="shared" si="38"/>
        <v>0</v>
      </c>
      <c r="Z31" s="21"/>
      <c r="AA31" s="33">
        <f t="shared" si="39"/>
        <v>0</v>
      </c>
      <c r="AB31" s="21"/>
      <c r="AC31" s="33">
        <f t="shared" si="40"/>
        <v>0</v>
      </c>
      <c r="AD31" s="21"/>
      <c r="AE31" s="33">
        <f t="shared" si="41"/>
        <v>0</v>
      </c>
      <c r="AF31" s="7"/>
      <c r="AG31" s="20">
        <f t="shared" si="42"/>
        <v>0</v>
      </c>
      <c r="AH31" s="7"/>
      <c r="AI31" s="6"/>
      <c r="AJ31" s="55">
        <f>G31+I31+K31+M31+O31+Q31+S31+U31+W31+Y31+AA31+AC31</f>
        <v>136.99</v>
      </c>
    </row>
    <row r="32" spans="1:36" s="49" customFormat="1" ht="12" x14ac:dyDescent="0.2">
      <c r="A32" s="54"/>
      <c r="B32" s="6" t="s">
        <v>99</v>
      </c>
      <c r="C32" s="6" t="s">
        <v>31</v>
      </c>
      <c r="D32" s="6" t="s">
        <v>61</v>
      </c>
      <c r="E32" s="35">
        <v>1.03</v>
      </c>
      <c r="F32" s="7">
        <v>74</v>
      </c>
      <c r="G32" s="32">
        <f t="shared" si="29"/>
        <v>76.22</v>
      </c>
      <c r="H32" s="7">
        <v>58</v>
      </c>
      <c r="I32" s="32">
        <f t="shared" si="30"/>
        <v>59.74</v>
      </c>
      <c r="J32" s="7"/>
      <c r="K32" s="33">
        <f t="shared" si="31"/>
        <v>0</v>
      </c>
      <c r="L32" s="7"/>
      <c r="M32" s="33">
        <f t="shared" si="32"/>
        <v>0</v>
      </c>
      <c r="N32" s="7"/>
      <c r="O32" s="33">
        <f t="shared" si="33"/>
        <v>0</v>
      </c>
      <c r="P32" s="22"/>
      <c r="Q32" s="33">
        <f t="shared" si="34"/>
        <v>0</v>
      </c>
      <c r="R32" s="21"/>
      <c r="S32" s="33">
        <f t="shared" si="35"/>
        <v>0</v>
      </c>
      <c r="T32" s="21"/>
      <c r="U32" s="33">
        <f t="shared" si="36"/>
        <v>0</v>
      </c>
      <c r="V32" s="21"/>
      <c r="W32" s="33">
        <f t="shared" si="37"/>
        <v>0</v>
      </c>
      <c r="X32" s="21"/>
      <c r="Y32" s="33">
        <f t="shared" si="38"/>
        <v>0</v>
      </c>
      <c r="Z32" s="21"/>
      <c r="AA32" s="33">
        <f t="shared" si="39"/>
        <v>0</v>
      </c>
      <c r="AB32" s="21"/>
      <c r="AC32" s="33">
        <f t="shared" si="40"/>
        <v>0</v>
      </c>
      <c r="AD32" s="21"/>
      <c r="AE32" s="33">
        <f t="shared" si="41"/>
        <v>0</v>
      </c>
      <c r="AF32" s="7"/>
      <c r="AG32" s="20">
        <f t="shared" si="42"/>
        <v>0</v>
      </c>
      <c r="AH32" s="7"/>
      <c r="AI32" s="6"/>
      <c r="AJ32" s="55">
        <f>G32+I32+K32+M32+O32+Q32+S32+U32+W32+Y32+AA32+AC32</f>
        <v>135.96</v>
      </c>
    </row>
    <row r="33" spans="1:36" s="49" customFormat="1" ht="12" x14ac:dyDescent="0.2">
      <c r="A33" s="54"/>
      <c r="B33" s="6" t="s">
        <v>47</v>
      </c>
      <c r="C33" s="6" t="s">
        <v>50</v>
      </c>
      <c r="D33" s="6" t="s">
        <v>44</v>
      </c>
      <c r="E33" s="35">
        <v>1.03</v>
      </c>
      <c r="F33" s="7">
        <v>74</v>
      </c>
      <c r="G33" s="32">
        <f t="shared" si="29"/>
        <v>76.22</v>
      </c>
      <c r="H33" s="7">
        <v>57</v>
      </c>
      <c r="I33" s="32">
        <f t="shared" si="30"/>
        <v>58.71</v>
      </c>
      <c r="J33" s="7"/>
      <c r="K33" s="33">
        <f t="shared" si="31"/>
        <v>0</v>
      </c>
      <c r="L33" s="7"/>
      <c r="M33" s="33">
        <f t="shared" si="32"/>
        <v>0</v>
      </c>
      <c r="N33" s="7"/>
      <c r="O33" s="33">
        <f t="shared" si="33"/>
        <v>0</v>
      </c>
      <c r="P33" s="22"/>
      <c r="Q33" s="33">
        <f t="shared" si="34"/>
        <v>0</v>
      </c>
      <c r="R33" s="21"/>
      <c r="S33" s="33">
        <f t="shared" si="35"/>
        <v>0</v>
      </c>
      <c r="T33" s="21"/>
      <c r="U33" s="33">
        <f t="shared" si="36"/>
        <v>0</v>
      </c>
      <c r="V33" s="21"/>
      <c r="W33" s="33">
        <f t="shared" si="37"/>
        <v>0</v>
      </c>
      <c r="X33" s="21"/>
      <c r="Y33" s="33">
        <f t="shared" si="38"/>
        <v>0</v>
      </c>
      <c r="Z33" s="21"/>
      <c r="AA33" s="33">
        <f t="shared" si="39"/>
        <v>0</v>
      </c>
      <c r="AB33" s="21"/>
      <c r="AC33" s="33">
        <f t="shared" si="40"/>
        <v>0</v>
      </c>
      <c r="AD33" s="21"/>
      <c r="AE33" s="33">
        <f t="shared" si="41"/>
        <v>0</v>
      </c>
      <c r="AF33" s="7"/>
      <c r="AG33" s="20">
        <f t="shared" si="42"/>
        <v>0</v>
      </c>
      <c r="AH33" s="7"/>
      <c r="AI33" s="6" t="s">
        <v>92</v>
      </c>
      <c r="AJ33" s="55">
        <f>G33+I33+K33+M33+O33+Q33+S33+U33+W33+Y33+AA33+AC33</f>
        <v>134.93</v>
      </c>
    </row>
    <row r="34" spans="1:36" s="49" customFormat="1" ht="12" x14ac:dyDescent="0.2">
      <c r="A34" s="54"/>
      <c r="B34" s="6" t="s">
        <v>15</v>
      </c>
      <c r="C34" s="6" t="s">
        <v>70</v>
      </c>
      <c r="D34" s="6" t="s">
        <v>8</v>
      </c>
      <c r="E34" s="35">
        <v>1.03</v>
      </c>
      <c r="F34" s="22">
        <v>67</v>
      </c>
      <c r="G34" s="46">
        <f t="shared" si="29"/>
        <v>69.010000000000005</v>
      </c>
      <c r="H34" s="22">
        <v>63</v>
      </c>
      <c r="I34" s="46">
        <f t="shared" si="30"/>
        <v>64.89</v>
      </c>
      <c r="J34" s="22"/>
      <c r="K34" s="36">
        <f t="shared" si="31"/>
        <v>0</v>
      </c>
      <c r="L34" s="22"/>
      <c r="M34" s="36">
        <f t="shared" si="32"/>
        <v>0</v>
      </c>
      <c r="N34" s="22"/>
      <c r="O34" s="36">
        <f t="shared" si="33"/>
        <v>0</v>
      </c>
      <c r="P34" s="22"/>
      <c r="Q34" s="36">
        <f t="shared" si="34"/>
        <v>0</v>
      </c>
      <c r="R34" s="47"/>
      <c r="S34" s="36">
        <f t="shared" si="35"/>
        <v>0</v>
      </c>
      <c r="T34" s="47"/>
      <c r="U34" s="36">
        <f t="shared" si="36"/>
        <v>0</v>
      </c>
      <c r="V34" s="47"/>
      <c r="W34" s="36">
        <f t="shared" si="37"/>
        <v>0</v>
      </c>
      <c r="X34" s="47"/>
      <c r="Y34" s="36">
        <f t="shared" si="38"/>
        <v>0</v>
      </c>
      <c r="Z34" s="47"/>
      <c r="AA34" s="36">
        <f t="shared" si="39"/>
        <v>0</v>
      </c>
      <c r="AB34" s="21"/>
      <c r="AC34" s="33">
        <f t="shared" si="40"/>
        <v>0</v>
      </c>
      <c r="AD34" s="21"/>
      <c r="AE34" s="33">
        <f t="shared" si="41"/>
        <v>0</v>
      </c>
      <c r="AF34" s="7"/>
      <c r="AG34" s="33">
        <f t="shared" si="42"/>
        <v>0</v>
      </c>
      <c r="AH34" s="7"/>
      <c r="AI34" s="6"/>
      <c r="AJ34" s="55">
        <f t="shared" ref="AJ34:AJ35" si="43">G34+I34+K34+M34+O34</f>
        <v>133.9</v>
      </c>
    </row>
    <row r="35" spans="1:36" s="49" customFormat="1" thickBot="1" x14ac:dyDescent="0.25">
      <c r="A35" s="56"/>
      <c r="B35" s="57" t="s">
        <v>9</v>
      </c>
      <c r="C35" s="57" t="s">
        <v>101</v>
      </c>
      <c r="D35" s="57" t="s">
        <v>8</v>
      </c>
      <c r="E35" s="58">
        <v>1.03</v>
      </c>
      <c r="F35" s="59">
        <v>72</v>
      </c>
      <c r="G35" s="60">
        <f t="shared" si="29"/>
        <v>74.16</v>
      </c>
      <c r="H35" s="59">
        <v>52</v>
      </c>
      <c r="I35" s="60">
        <f t="shared" si="30"/>
        <v>53.56</v>
      </c>
      <c r="J35" s="59"/>
      <c r="K35" s="61">
        <f t="shared" si="31"/>
        <v>0</v>
      </c>
      <c r="L35" s="59"/>
      <c r="M35" s="61">
        <f t="shared" si="32"/>
        <v>0</v>
      </c>
      <c r="N35" s="59"/>
      <c r="O35" s="61">
        <f t="shared" si="33"/>
        <v>0</v>
      </c>
      <c r="P35" s="62"/>
      <c r="Q35" s="61">
        <f t="shared" si="34"/>
        <v>0</v>
      </c>
      <c r="R35" s="63"/>
      <c r="S35" s="61">
        <f t="shared" si="35"/>
        <v>0</v>
      </c>
      <c r="T35" s="63"/>
      <c r="U35" s="61">
        <f t="shared" si="36"/>
        <v>0</v>
      </c>
      <c r="V35" s="63"/>
      <c r="W35" s="61">
        <f t="shared" si="37"/>
        <v>0</v>
      </c>
      <c r="X35" s="63"/>
      <c r="Y35" s="61">
        <f t="shared" si="38"/>
        <v>0</v>
      </c>
      <c r="Z35" s="63"/>
      <c r="AA35" s="61">
        <f t="shared" si="39"/>
        <v>0</v>
      </c>
      <c r="AB35" s="63"/>
      <c r="AC35" s="61">
        <f t="shared" si="40"/>
        <v>0</v>
      </c>
      <c r="AD35" s="63"/>
      <c r="AE35" s="61">
        <f t="shared" si="41"/>
        <v>0</v>
      </c>
      <c r="AF35" s="59"/>
      <c r="AG35" s="61">
        <f t="shared" si="42"/>
        <v>0</v>
      </c>
      <c r="AH35" s="59"/>
      <c r="AI35" s="57"/>
      <c r="AJ35" s="64">
        <f t="shared" si="43"/>
        <v>127.72</v>
      </c>
    </row>
  </sheetData>
  <autoFilter ref="A2:XFD2"/>
  <sortState ref="A3:AJ13">
    <sortCondition descending="1" ref="AJ3:AJ13"/>
    <sortCondition descending="1" ref="G3:G13"/>
  </sortState>
  <mergeCells count="3">
    <mergeCell ref="B1:AJ1"/>
    <mergeCell ref="A14:AJ14"/>
    <mergeCell ref="A24:AJ24"/>
  </mergeCells>
  <phoneticPr fontId="0" type="noConversion"/>
  <printOptions horizontalCentered="1" verticalCentered="1"/>
  <pageMargins left="7.874015748031496E-2" right="0.15748031496062992" top="0.39370078740157483" bottom="0.23622047244094491" header="0.15748031496062992" footer="0.19685039370078741"/>
  <pageSetup paperSize="9" orientation="landscape" horizontalDpi="300" verticalDpi="300" r:id="rId1"/>
  <headerFooter alignWithMargins="0">
    <oddHeader>&amp;C&amp;"Arial,Fett"&amp;14Jahresmeisterschaft Standschützengesellschaft Salenstein 2012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3"/>
  <sheetViews>
    <sheetView zoomScale="70" workbookViewId="0">
      <selection activeCell="J34" sqref="J34"/>
    </sheetView>
  </sheetViews>
  <sheetFormatPr baseColWidth="10" defaultRowHeight="14.25" x14ac:dyDescent="0.2"/>
  <cols>
    <col min="1" max="12" width="4.77734375" style="10" customWidth="1"/>
    <col min="13" max="22" width="4.33203125" style="10" customWidth="1"/>
    <col min="23" max="23" width="7.5546875" style="10" customWidth="1"/>
    <col min="24" max="16384" width="11.5546875" style="10"/>
  </cols>
  <sheetData>
    <row r="1" spans="1:23" ht="23.25" x14ac:dyDescent="0.35">
      <c r="A1" s="19" t="s">
        <v>62</v>
      </c>
    </row>
    <row r="2" spans="1:23" ht="23.25" x14ac:dyDescent="0.35">
      <c r="A2" s="13"/>
    </row>
    <row r="3" spans="1:23" s="17" customFormat="1" ht="18" x14ac:dyDescent="0.25">
      <c r="A3" s="16" t="s">
        <v>41</v>
      </c>
      <c r="C3" s="17" t="str">
        <f>Meistersch.!B11</f>
        <v>Kornmaier</v>
      </c>
      <c r="G3" s="16" t="s">
        <v>40</v>
      </c>
      <c r="J3" s="17" t="str">
        <f>Meistersch.!C11</f>
        <v>Pius</v>
      </c>
    </row>
    <row r="5" spans="1:23" ht="70.5" customHeight="1" x14ac:dyDescent="0.25">
      <c r="A5" s="14" t="str">
        <f>Meistersch.!N2</f>
        <v xml:space="preserve">Verbandsschiessen    </v>
      </c>
      <c r="M5" s="11"/>
      <c r="N5" s="11"/>
      <c r="O5" s="11"/>
      <c r="P5" s="11"/>
      <c r="Q5" s="11"/>
      <c r="R5" s="11" t="s">
        <v>45</v>
      </c>
      <c r="S5" s="11"/>
      <c r="T5" s="11"/>
      <c r="V5" s="15" t="s">
        <v>34</v>
      </c>
      <c r="W5" s="15" t="s">
        <v>33</v>
      </c>
    </row>
    <row r="6" spans="1:23" ht="15" thickBot="1" x14ac:dyDescent="0.25"/>
    <row r="7" spans="1:23" s="26" customFormat="1" ht="19.5" customHeight="1" thickBot="1" x14ac:dyDescent="0.25">
      <c r="A7" s="28"/>
      <c r="B7" s="29"/>
      <c r="C7" s="29"/>
      <c r="D7" s="29"/>
      <c r="E7" s="29"/>
      <c r="F7" s="30"/>
      <c r="G7" s="25"/>
      <c r="H7" s="28"/>
      <c r="I7" s="29"/>
      <c r="J7" s="29"/>
      <c r="K7" s="30"/>
      <c r="L7" s="25"/>
      <c r="M7" s="25"/>
      <c r="N7" s="25"/>
      <c r="O7" s="25"/>
      <c r="P7" s="25"/>
      <c r="Q7" s="25"/>
      <c r="R7" s="25"/>
      <c r="S7" s="25"/>
      <c r="T7" s="25"/>
      <c r="V7" s="27">
        <f>Meistersch.!N11</f>
        <v>87</v>
      </c>
      <c r="W7" s="27"/>
    </row>
    <row r="8" spans="1:23" ht="15" thickBot="1" x14ac:dyDescent="0.25"/>
    <row r="9" spans="1:23" ht="15.75" thickBot="1" x14ac:dyDescent="0.3">
      <c r="A9" s="14" t="str">
        <f>Meistersch.!H2</f>
        <v xml:space="preserve">Feldschiessen         </v>
      </c>
      <c r="M9" s="11"/>
      <c r="N9" s="11"/>
      <c r="O9" s="11"/>
      <c r="P9" s="11"/>
      <c r="Q9" s="11"/>
      <c r="R9" s="11" t="s">
        <v>51</v>
      </c>
      <c r="S9" s="11"/>
      <c r="T9" s="11"/>
      <c r="V9" s="27">
        <f>Meistersch.!H11</f>
        <v>58</v>
      </c>
      <c r="W9" s="25"/>
    </row>
    <row r="10" spans="1:23" ht="15" thickBot="1" x14ac:dyDescent="0.25"/>
    <row r="11" spans="1:23" ht="15.75" thickBot="1" x14ac:dyDescent="0.3">
      <c r="A11" s="14" t="str">
        <f>Meistersch.!$F$2</f>
        <v>Bundesprogramm</v>
      </c>
      <c r="V11" s="27">
        <f>Meistersch.!F11</f>
        <v>76</v>
      </c>
    </row>
    <row r="12" spans="1:23" ht="19.5" customHeight="1" x14ac:dyDescent="0.2"/>
    <row r="13" spans="1:23" ht="15" x14ac:dyDescent="0.25">
      <c r="A13" s="14" t="str">
        <f>Meistersch.!P2</f>
        <v>Einzelwettsch. 20er. Progr</v>
      </c>
      <c r="L13" s="11"/>
      <c r="M13" s="11"/>
      <c r="N13" s="11"/>
      <c r="O13" s="10" t="s">
        <v>67</v>
      </c>
      <c r="P13" s="11"/>
      <c r="Q13" s="11"/>
      <c r="S13" s="11"/>
      <c r="T13" s="11"/>
    </row>
    <row r="14" spans="1:23" ht="15" thickBot="1" x14ac:dyDescent="0.25"/>
    <row r="15" spans="1:23" s="26" customFormat="1" ht="19.5" customHeight="1" thickBot="1" x14ac:dyDescent="0.25">
      <c r="A15" s="28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31"/>
      <c r="S15" s="29"/>
      <c r="T15" s="30"/>
      <c r="V15" s="27">
        <f>Meistersch.!P11</f>
        <v>171</v>
      </c>
      <c r="W15" s="27"/>
    </row>
    <row r="16" spans="1:23" s="26" customFormat="1" ht="19.5" customHeight="1" x14ac:dyDescent="0.2">
      <c r="A16" s="40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V16" s="37"/>
      <c r="W16" s="25"/>
    </row>
    <row r="17" spans="1:23" ht="15" x14ac:dyDescent="0.25">
      <c r="A17" s="38" t="str">
        <f>Meistersch.!J2</f>
        <v>Kant Feldstich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M17" s="39"/>
      <c r="N17" s="39"/>
      <c r="O17" s="39"/>
      <c r="P17" s="39"/>
      <c r="Q17" s="39"/>
      <c r="R17" s="39" t="s">
        <v>36</v>
      </c>
      <c r="S17" s="39"/>
      <c r="T17" s="39"/>
      <c r="U17" s="12"/>
      <c r="V17" s="12"/>
    </row>
    <row r="18" spans="1:23" ht="15" thickBot="1" x14ac:dyDescent="0.25"/>
    <row r="19" spans="1:23" s="26" customFormat="1" ht="19.5" customHeight="1" thickBot="1" x14ac:dyDescent="0.25">
      <c r="A19" s="28"/>
      <c r="B19" s="29"/>
      <c r="C19" s="29"/>
      <c r="D19" s="30"/>
      <c r="F19" s="28"/>
      <c r="G19" s="29"/>
      <c r="H19" s="29"/>
      <c r="I19" s="30"/>
      <c r="J19" s="25"/>
      <c r="V19" s="27">
        <f>Meistersch.!J11</f>
        <v>69</v>
      </c>
      <c r="W19" s="27"/>
    </row>
    <row r="21" spans="1:23" ht="15" x14ac:dyDescent="0.25">
      <c r="A21" s="14" t="str">
        <f>Meistersch.!L2</f>
        <v>Kant Standstich</v>
      </c>
      <c r="M21" s="11"/>
      <c r="N21" s="11"/>
      <c r="O21" s="11"/>
      <c r="P21" s="11"/>
      <c r="Q21" s="11"/>
      <c r="R21" s="11" t="s">
        <v>35</v>
      </c>
      <c r="S21" s="11"/>
      <c r="T21" s="11"/>
    </row>
    <row r="22" spans="1:23" ht="15" thickBot="1" x14ac:dyDescent="0.25"/>
    <row r="23" spans="1:23" s="26" customFormat="1" ht="19.5" customHeight="1" thickBot="1" x14ac:dyDescent="0.25">
      <c r="A23" s="28"/>
      <c r="B23" s="29"/>
      <c r="C23" s="29"/>
      <c r="D23" s="29"/>
      <c r="E23" s="29"/>
      <c r="F23" s="31"/>
      <c r="G23" s="29"/>
      <c r="H23" s="29"/>
      <c r="I23" s="29"/>
      <c r="J23" s="30"/>
      <c r="V23" s="27">
        <f>Meistersch.!L11</f>
        <v>86</v>
      </c>
      <c r="W23" s="27"/>
    </row>
    <row r="25" spans="1:23" ht="15" x14ac:dyDescent="0.25">
      <c r="A25" s="14" t="str">
        <f>Meistersch.!R2</f>
        <v>Vancouver Stich</v>
      </c>
      <c r="M25" s="11"/>
      <c r="N25" s="11"/>
      <c r="O25" s="11"/>
      <c r="P25" s="11"/>
      <c r="Q25" s="11"/>
      <c r="R25" s="11" t="s">
        <v>35</v>
      </c>
      <c r="S25" s="11"/>
      <c r="T25" s="11"/>
    </row>
    <row r="26" spans="1:23" ht="15" thickBot="1" x14ac:dyDescent="0.25"/>
    <row r="27" spans="1:23" s="26" customFormat="1" ht="19.5" customHeight="1" thickBot="1" x14ac:dyDescent="0.25">
      <c r="A27" s="28"/>
      <c r="B27" s="29"/>
      <c r="C27" s="29"/>
      <c r="D27" s="29"/>
      <c r="E27" s="29"/>
      <c r="F27" s="29"/>
      <c r="G27" s="29"/>
      <c r="H27" s="29"/>
      <c r="I27" s="29"/>
      <c r="J27" s="30"/>
      <c r="K27" s="25"/>
      <c r="L27" s="25"/>
      <c r="M27" s="25"/>
      <c r="N27" s="25"/>
      <c r="O27" s="25"/>
      <c r="P27" s="25"/>
      <c r="Q27" s="25"/>
      <c r="R27" s="25"/>
      <c r="S27" s="25"/>
      <c r="T27" s="25"/>
      <c r="V27" s="27">
        <f>Meistersch.!R11</f>
        <v>87</v>
      </c>
      <c r="W27" s="27"/>
    </row>
    <row r="29" spans="1:23" ht="15" x14ac:dyDescent="0.25">
      <c r="A29" s="14" t="str">
        <f>Meistersch.!T2</f>
        <v>Kreuzlingen</v>
      </c>
      <c r="M29" s="11"/>
      <c r="N29" s="11"/>
      <c r="O29" s="11"/>
      <c r="P29" s="11"/>
      <c r="Q29" s="11"/>
      <c r="R29" s="11" t="s">
        <v>45</v>
      </c>
      <c r="S29" s="11"/>
      <c r="T29" s="11"/>
    </row>
    <row r="30" spans="1:23" ht="15" thickBot="1" x14ac:dyDescent="0.25"/>
    <row r="31" spans="1:23" s="26" customFormat="1" ht="19.5" customHeight="1" thickBot="1" x14ac:dyDescent="0.25">
      <c r="A31" s="28"/>
      <c r="B31" s="29"/>
      <c r="C31" s="29"/>
      <c r="D31" s="29"/>
      <c r="E31" s="29"/>
      <c r="F31" s="30"/>
      <c r="G31" s="25"/>
      <c r="H31" s="28"/>
      <c r="I31" s="29"/>
      <c r="J31" s="29"/>
      <c r="K31" s="30"/>
      <c r="V31" s="27">
        <f>Meistersch.!T11</f>
        <v>91</v>
      </c>
      <c r="W31" s="27"/>
    </row>
    <row r="33" spans="1:23" ht="15" x14ac:dyDescent="0.25">
      <c r="A33" s="14" t="str">
        <f>Meistersch.!V2</f>
        <v>Bussnang</v>
      </c>
      <c r="M33" s="11"/>
      <c r="N33" s="11"/>
      <c r="O33" s="11"/>
      <c r="P33" s="11"/>
      <c r="Q33" s="11"/>
      <c r="R33" s="11" t="s">
        <v>45</v>
      </c>
      <c r="S33" s="11"/>
      <c r="T33" s="11"/>
    </row>
    <row r="34" spans="1:23" ht="15" thickBot="1" x14ac:dyDescent="0.25"/>
    <row r="35" spans="1:23" s="26" customFormat="1" ht="19.5" customHeight="1" thickBot="1" x14ac:dyDescent="0.25">
      <c r="A35" s="28"/>
      <c r="B35" s="29"/>
      <c r="C35" s="29"/>
      <c r="D35" s="29"/>
      <c r="E35" s="29"/>
      <c r="F35" s="30"/>
      <c r="G35" s="25"/>
      <c r="H35" s="28"/>
      <c r="I35" s="29"/>
      <c r="J35" s="29"/>
      <c r="K35" s="30"/>
      <c r="V35" s="27">
        <f>Meistersch.!V11</f>
        <v>92</v>
      </c>
      <c r="W35" s="27"/>
    </row>
    <row r="37" spans="1:23" ht="15" x14ac:dyDescent="0.25">
      <c r="A37" s="14" t="str">
        <f>Meistersch.!X2</f>
        <v>Kurzdorf / Langdorf</v>
      </c>
      <c r="M37" s="11"/>
      <c r="N37" s="11"/>
      <c r="O37" s="11"/>
      <c r="P37" s="11"/>
      <c r="Q37" s="11"/>
      <c r="R37" s="11" t="s">
        <v>45</v>
      </c>
      <c r="S37" s="11"/>
      <c r="T37" s="11"/>
    </row>
    <row r="38" spans="1:23" ht="15" thickBot="1" x14ac:dyDescent="0.25"/>
    <row r="39" spans="1:23" s="26" customFormat="1" ht="19.5" customHeight="1" thickBot="1" x14ac:dyDescent="0.25">
      <c r="A39" s="28"/>
      <c r="B39" s="29"/>
      <c r="C39" s="29"/>
      <c r="D39" s="29"/>
      <c r="E39" s="29"/>
      <c r="F39" s="30"/>
      <c r="G39" s="25"/>
      <c r="H39" s="28"/>
      <c r="I39" s="29"/>
      <c r="J39" s="29"/>
      <c r="K39" s="30"/>
      <c r="V39" s="27">
        <f>Meistersch.!X11</f>
        <v>90</v>
      </c>
      <c r="W39" s="27"/>
    </row>
    <row r="42" spans="1:23" ht="15" x14ac:dyDescent="0.25">
      <c r="A42" s="14">
        <f>Meistersch.!Z2</f>
        <v>0</v>
      </c>
      <c r="M42" s="11"/>
      <c r="N42" s="11"/>
      <c r="O42" s="11"/>
      <c r="P42" s="11"/>
      <c r="Q42" s="11"/>
      <c r="R42" s="11" t="s">
        <v>45</v>
      </c>
      <c r="S42" s="11"/>
      <c r="T42" s="11"/>
    </row>
    <row r="43" spans="1:23" ht="15" thickBot="1" x14ac:dyDescent="0.25"/>
    <row r="44" spans="1:23" ht="15" thickBot="1" x14ac:dyDescent="0.25">
      <c r="A44" s="28"/>
      <c r="B44" s="29"/>
      <c r="C44" s="29"/>
      <c r="D44" s="29"/>
      <c r="E44" s="29"/>
      <c r="F44" s="30"/>
      <c r="G44" s="25"/>
      <c r="H44" s="28"/>
      <c r="I44" s="29"/>
      <c r="J44" s="29"/>
      <c r="K44" s="30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7">
        <f>Meistersch.!Z11</f>
        <v>0</v>
      </c>
      <c r="W44" s="27"/>
    </row>
    <row r="46" spans="1:23" ht="15" x14ac:dyDescent="0.25">
      <c r="A46" s="14">
        <f>Meistersch.!AB2</f>
        <v>0</v>
      </c>
      <c r="M46" s="11"/>
      <c r="N46" s="11"/>
      <c r="O46" s="11"/>
      <c r="P46" s="11"/>
      <c r="Q46" s="11"/>
      <c r="R46" s="11" t="s">
        <v>45</v>
      </c>
      <c r="S46" s="11"/>
      <c r="T46" s="11"/>
    </row>
    <row r="47" spans="1:23" ht="15" thickBot="1" x14ac:dyDescent="0.25"/>
    <row r="48" spans="1:23" s="26" customFormat="1" ht="19.5" customHeight="1" thickBot="1" x14ac:dyDescent="0.25">
      <c r="A48" s="28"/>
      <c r="B48" s="29"/>
      <c r="C48" s="29"/>
      <c r="D48" s="29"/>
      <c r="E48" s="29"/>
      <c r="F48" s="30"/>
      <c r="G48" s="25"/>
      <c r="H48" s="28"/>
      <c r="I48" s="29"/>
      <c r="J48" s="29"/>
      <c r="K48" s="30"/>
      <c r="V48" s="27">
        <f>Meistersch.!AB11</f>
        <v>0</v>
      </c>
      <c r="W48" s="27"/>
    </row>
    <row r="49" spans="1:23" s="26" customFormat="1" ht="19.5" customHeight="1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V49" s="25"/>
      <c r="W49" s="25"/>
    </row>
    <row r="50" spans="1:23" ht="15" x14ac:dyDescent="0.25">
      <c r="A50" s="14">
        <f>Meistersch.!AD2</f>
        <v>0</v>
      </c>
      <c r="M50" s="11"/>
      <c r="N50" s="11"/>
      <c r="O50" s="11"/>
      <c r="P50" s="11"/>
      <c r="Q50" s="11"/>
      <c r="R50" s="11" t="s">
        <v>45</v>
      </c>
      <c r="S50" s="11"/>
      <c r="T50" s="11"/>
    </row>
    <row r="51" spans="1:23" ht="15" thickBot="1" x14ac:dyDescent="0.25"/>
    <row r="52" spans="1:23" s="26" customFormat="1" ht="19.5" customHeight="1" thickBot="1" x14ac:dyDescent="0.25">
      <c r="A52" s="28"/>
      <c r="B52" s="29"/>
      <c r="C52" s="29"/>
      <c r="D52" s="29"/>
      <c r="E52" s="29"/>
      <c r="F52" s="30"/>
      <c r="G52" s="25"/>
      <c r="H52" s="28"/>
      <c r="I52" s="29"/>
      <c r="J52" s="29"/>
      <c r="K52" s="30"/>
      <c r="V52" s="27">
        <f>Meistersch.!AD11</f>
        <v>0</v>
      </c>
      <c r="W52" s="27"/>
    </row>
    <row r="53" spans="1:23" s="12" customFormat="1" ht="6.75" customHeight="1" x14ac:dyDescent="0.2"/>
  </sheetData>
  <phoneticPr fontId="0" type="noConversion"/>
  <pageMargins left="0.23" right="0.25" top="0.984251969" bottom="0.984251969" header="0.51181102300000003" footer="0.51181102300000003"/>
  <pageSetup paperSize="9" scale="76" orientation="portrait" horizontalDpi="4294967293" vertic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3"/>
  <sheetViews>
    <sheetView zoomScale="70" workbookViewId="0">
      <selection activeCell="J34" sqref="J34"/>
    </sheetView>
  </sheetViews>
  <sheetFormatPr baseColWidth="10" defaultRowHeight="14.25" x14ac:dyDescent="0.2"/>
  <cols>
    <col min="1" max="12" width="4.77734375" style="10" customWidth="1"/>
    <col min="13" max="22" width="4.33203125" style="10" customWidth="1"/>
    <col min="23" max="23" width="7.5546875" style="10" customWidth="1"/>
    <col min="24" max="16384" width="11.5546875" style="10"/>
  </cols>
  <sheetData>
    <row r="1" spans="1:23" ht="23.25" x14ac:dyDescent="0.35">
      <c r="A1" s="19" t="s">
        <v>62</v>
      </c>
    </row>
    <row r="2" spans="1:23" ht="23.25" x14ac:dyDescent="0.35">
      <c r="A2" s="13"/>
    </row>
    <row r="3" spans="1:23" s="17" customFormat="1" ht="18" x14ac:dyDescent="0.25">
      <c r="A3" s="16" t="s">
        <v>41</v>
      </c>
      <c r="C3" s="17" t="str">
        <f>Meistersch.!B12</f>
        <v>Jlg</v>
      </c>
      <c r="G3" s="16" t="s">
        <v>40</v>
      </c>
      <c r="J3" s="17" t="str">
        <f>Meistersch.!C12</f>
        <v xml:space="preserve">Karl </v>
      </c>
    </row>
    <row r="5" spans="1:23" ht="70.5" customHeight="1" x14ac:dyDescent="0.25">
      <c r="A5" s="14" t="str">
        <f>Meistersch.!N2</f>
        <v xml:space="preserve">Verbandsschiessen    </v>
      </c>
      <c r="M5" s="11"/>
      <c r="N5" s="11"/>
      <c r="O5" s="11"/>
      <c r="P5" s="11"/>
      <c r="Q5" s="11"/>
      <c r="R5" s="11" t="s">
        <v>45</v>
      </c>
      <c r="S5" s="11"/>
      <c r="T5" s="11"/>
      <c r="V5" s="15" t="s">
        <v>34</v>
      </c>
      <c r="W5" s="15" t="s">
        <v>33</v>
      </c>
    </row>
    <row r="6" spans="1:23" ht="15" thickBot="1" x14ac:dyDescent="0.25"/>
    <row r="7" spans="1:23" s="26" customFormat="1" ht="19.5" customHeight="1" thickBot="1" x14ac:dyDescent="0.25">
      <c r="A7" s="28"/>
      <c r="B7" s="29"/>
      <c r="C7" s="29"/>
      <c r="D7" s="29"/>
      <c r="E7" s="29"/>
      <c r="F7" s="30"/>
      <c r="G7" s="25"/>
      <c r="H7" s="28"/>
      <c r="I7" s="29"/>
      <c r="J7" s="29"/>
      <c r="K7" s="30"/>
      <c r="L7" s="25"/>
      <c r="M7" s="25"/>
      <c r="N7" s="25"/>
      <c r="O7" s="25"/>
      <c r="P7" s="25"/>
      <c r="Q7" s="25"/>
      <c r="R7" s="25"/>
      <c r="S7" s="25"/>
      <c r="T7" s="25"/>
      <c r="V7" s="27">
        <f>Meistersch.!N12</f>
        <v>93</v>
      </c>
      <c r="W7" s="27"/>
    </row>
    <row r="8" spans="1:23" ht="15" thickBot="1" x14ac:dyDescent="0.25"/>
    <row r="9" spans="1:23" ht="15.75" thickBot="1" x14ac:dyDescent="0.3">
      <c r="A9" s="14" t="str">
        <f>Meistersch.!H2</f>
        <v xml:space="preserve">Feldschiessen         </v>
      </c>
      <c r="M9" s="11"/>
      <c r="N9" s="11"/>
      <c r="O9" s="11"/>
      <c r="P9" s="11"/>
      <c r="Q9" s="11"/>
      <c r="R9" s="11" t="s">
        <v>51</v>
      </c>
      <c r="S9" s="11"/>
      <c r="T9" s="11"/>
      <c r="V9" s="27">
        <f>Meistersch.!H12</f>
        <v>66</v>
      </c>
      <c r="W9" s="25"/>
    </row>
    <row r="10" spans="1:23" ht="15" thickBot="1" x14ac:dyDescent="0.25"/>
    <row r="11" spans="1:23" ht="15.75" thickBot="1" x14ac:dyDescent="0.3">
      <c r="A11" s="14" t="str">
        <f>Meistersch.!$F$2</f>
        <v>Bundesprogramm</v>
      </c>
      <c r="V11" s="27">
        <f>Meistersch.!F12</f>
        <v>79</v>
      </c>
    </row>
    <row r="12" spans="1:23" ht="19.5" customHeight="1" x14ac:dyDescent="0.2"/>
    <row r="13" spans="1:23" ht="15" x14ac:dyDescent="0.25">
      <c r="A13" s="14" t="str">
        <f>Meistersch.!P2</f>
        <v>Einzelwettsch. 20er. Progr</v>
      </c>
      <c r="L13" s="11"/>
      <c r="M13" s="11"/>
      <c r="N13" s="11"/>
      <c r="O13" s="10" t="s">
        <v>67</v>
      </c>
      <c r="P13" s="11"/>
      <c r="Q13" s="11"/>
      <c r="S13" s="11"/>
      <c r="T13" s="11"/>
    </row>
    <row r="14" spans="1:23" ht="15" thickBot="1" x14ac:dyDescent="0.25"/>
    <row r="15" spans="1:23" s="26" customFormat="1" ht="19.5" customHeight="1" thickBot="1" x14ac:dyDescent="0.25">
      <c r="A15" s="28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31"/>
      <c r="S15" s="29"/>
      <c r="T15" s="30"/>
      <c r="V15" s="27">
        <f>Meistersch.!P12</f>
        <v>178</v>
      </c>
      <c r="W15" s="27"/>
    </row>
    <row r="16" spans="1:23" s="26" customFormat="1" ht="19.5" customHeight="1" x14ac:dyDescent="0.2">
      <c r="A16" s="40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V16" s="37"/>
      <c r="W16" s="25"/>
    </row>
    <row r="17" spans="1:23" ht="15" x14ac:dyDescent="0.25">
      <c r="A17" s="38" t="str">
        <f>Meistersch.!J2</f>
        <v>Kant Feldstich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M17" s="39"/>
      <c r="N17" s="39"/>
      <c r="O17" s="39"/>
      <c r="P17" s="39"/>
      <c r="Q17" s="39"/>
      <c r="R17" s="39" t="s">
        <v>36</v>
      </c>
      <c r="S17" s="39"/>
      <c r="T17" s="39"/>
      <c r="U17" s="12"/>
      <c r="V17" s="12"/>
    </row>
    <row r="18" spans="1:23" ht="15" thickBot="1" x14ac:dyDescent="0.25"/>
    <row r="19" spans="1:23" s="26" customFormat="1" ht="19.5" customHeight="1" thickBot="1" x14ac:dyDescent="0.25">
      <c r="A19" s="28"/>
      <c r="B19" s="29"/>
      <c r="C19" s="29"/>
      <c r="D19" s="30"/>
      <c r="F19" s="28"/>
      <c r="G19" s="29"/>
      <c r="H19" s="29"/>
      <c r="I19" s="30"/>
      <c r="J19" s="25"/>
      <c r="V19" s="27">
        <f>Meistersch.!J12</f>
        <v>65</v>
      </c>
      <c r="W19" s="27"/>
    </row>
    <row r="21" spans="1:23" ht="15" x14ac:dyDescent="0.25">
      <c r="A21" s="14" t="str">
        <f>Meistersch.!L2</f>
        <v>Kant Standstich</v>
      </c>
      <c r="M21" s="11"/>
      <c r="N21" s="11"/>
      <c r="O21" s="11"/>
      <c r="P21" s="11"/>
      <c r="Q21" s="11"/>
      <c r="R21" s="11" t="s">
        <v>35</v>
      </c>
      <c r="S21" s="11"/>
      <c r="T21" s="11"/>
    </row>
    <row r="22" spans="1:23" ht="15" thickBot="1" x14ac:dyDescent="0.25"/>
    <row r="23" spans="1:23" s="26" customFormat="1" ht="19.5" customHeight="1" thickBot="1" x14ac:dyDescent="0.25">
      <c r="A23" s="28"/>
      <c r="B23" s="29"/>
      <c r="C23" s="29"/>
      <c r="D23" s="29"/>
      <c r="E23" s="29"/>
      <c r="F23" s="31"/>
      <c r="G23" s="29"/>
      <c r="H23" s="29"/>
      <c r="I23" s="29"/>
      <c r="J23" s="30"/>
      <c r="V23" s="27">
        <f>Meistersch.!L12</f>
        <v>90</v>
      </c>
      <c r="W23" s="27"/>
    </row>
    <row r="25" spans="1:23" ht="15" x14ac:dyDescent="0.25">
      <c r="A25" s="14" t="str">
        <f>Meistersch.!R2</f>
        <v>Vancouver Stich</v>
      </c>
      <c r="M25" s="11"/>
      <c r="N25" s="11"/>
      <c r="O25" s="11"/>
      <c r="P25" s="11"/>
      <c r="Q25" s="11"/>
      <c r="R25" s="11" t="s">
        <v>35</v>
      </c>
      <c r="S25" s="11"/>
      <c r="T25" s="11"/>
    </row>
    <row r="26" spans="1:23" ht="15" thickBot="1" x14ac:dyDescent="0.25"/>
    <row r="27" spans="1:23" s="26" customFormat="1" ht="19.5" customHeight="1" thickBot="1" x14ac:dyDescent="0.25">
      <c r="A27" s="28"/>
      <c r="B27" s="29"/>
      <c r="C27" s="29"/>
      <c r="D27" s="29"/>
      <c r="E27" s="29"/>
      <c r="F27" s="29"/>
      <c r="G27" s="29"/>
      <c r="H27" s="29"/>
      <c r="I27" s="29"/>
      <c r="J27" s="30"/>
      <c r="K27" s="25"/>
      <c r="L27" s="25"/>
      <c r="M27" s="25"/>
      <c r="N27" s="25"/>
      <c r="O27" s="25"/>
      <c r="P27" s="25"/>
      <c r="Q27" s="25"/>
      <c r="R27" s="25"/>
      <c r="S27" s="25"/>
      <c r="T27" s="25"/>
      <c r="V27" s="27">
        <f>Meistersch.!R12</f>
        <v>84</v>
      </c>
      <c r="W27" s="27"/>
    </row>
    <row r="29" spans="1:23" ht="15" x14ac:dyDescent="0.25">
      <c r="A29" s="14" t="str">
        <f>Meistersch.!T2</f>
        <v>Kreuzlingen</v>
      </c>
      <c r="M29" s="11"/>
      <c r="N29" s="11"/>
      <c r="O29" s="11"/>
      <c r="P29" s="11"/>
      <c r="Q29" s="11"/>
      <c r="R29" s="11" t="s">
        <v>45</v>
      </c>
      <c r="S29" s="11"/>
      <c r="T29" s="11"/>
    </row>
    <row r="30" spans="1:23" ht="15" thickBot="1" x14ac:dyDescent="0.25"/>
    <row r="31" spans="1:23" s="26" customFormat="1" ht="19.5" customHeight="1" thickBot="1" x14ac:dyDescent="0.25">
      <c r="A31" s="28"/>
      <c r="B31" s="29"/>
      <c r="C31" s="29"/>
      <c r="D31" s="29"/>
      <c r="E31" s="29"/>
      <c r="F31" s="30"/>
      <c r="G31" s="25"/>
      <c r="H31" s="28"/>
      <c r="I31" s="29"/>
      <c r="J31" s="29"/>
      <c r="K31" s="30"/>
      <c r="V31" s="27">
        <f>Meistersch.!T12</f>
        <v>88</v>
      </c>
      <c r="W31" s="27"/>
    </row>
    <row r="33" spans="1:23" ht="15" x14ac:dyDescent="0.25">
      <c r="A33" s="14" t="str">
        <f>Meistersch.!V2</f>
        <v>Bussnang</v>
      </c>
      <c r="M33" s="11"/>
      <c r="N33" s="11"/>
      <c r="O33" s="11"/>
      <c r="P33" s="11"/>
      <c r="Q33" s="11"/>
      <c r="R33" s="11" t="s">
        <v>45</v>
      </c>
      <c r="S33" s="11"/>
      <c r="T33" s="11"/>
    </row>
    <row r="34" spans="1:23" ht="15" thickBot="1" x14ac:dyDescent="0.25"/>
    <row r="35" spans="1:23" s="26" customFormat="1" ht="19.5" customHeight="1" thickBot="1" x14ac:dyDescent="0.25">
      <c r="A35" s="28"/>
      <c r="B35" s="29"/>
      <c r="C35" s="29"/>
      <c r="D35" s="29"/>
      <c r="E35" s="29"/>
      <c r="F35" s="30"/>
      <c r="G35" s="25"/>
      <c r="H35" s="28"/>
      <c r="I35" s="29"/>
      <c r="J35" s="29"/>
      <c r="K35" s="30"/>
      <c r="V35" s="27">
        <f>Meistersch.!V12</f>
        <v>93</v>
      </c>
      <c r="W35" s="27"/>
    </row>
    <row r="37" spans="1:23" ht="15" x14ac:dyDescent="0.25">
      <c r="A37" s="14" t="str">
        <f>Meistersch.!X2</f>
        <v>Kurzdorf / Langdorf</v>
      </c>
      <c r="M37" s="11"/>
      <c r="N37" s="11"/>
      <c r="O37" s="11"/>
      <c r="P37" s="11"/>
      <c r="Q37" s="11"/>
      <c r="R37" s="11" t="s">
        <v>45</v>
      </c>
      <c r="S37" s="11"/>
      <c r="T37" s="11"/>
    </row>
    <row r="38" spans="1:23" ht="15" thickBot="1" x14ac:dyDescent="0.25"/>
    <row r="39" spans="1:23" s="26" customFormat="1" ht="19.5" customHeight="1" thickBot="1" x14ac:dyDescent="0.25">
      <c r="A39" s="28"/>
      <c r="B39" s="29"/>
      <c r="C39" s="29"/>
      <c r="D39" s="29"/>
      <c r="E39" s="29"/>
      <c r="F39" s="30"/>
      <c r="G39" s="25"/>
      <c r="H39" s="28"/>
      <c r="I39" s="29"/>
      <c r="J39" s="29"/>
      <c r="K39" s="30"/>
      <c r="V39" s="27">
        <f>Meistersch.!X12</f>
        <v>91</v>
      </c>
      <c r="W39" s="27"/>
    </row>
    <row r="42" spans="1:23" ht="15" x14ac:dyDescent="0.25">
      <c r="A42" s="14">
        <f>Meistersch.!Z2</f>
        <v>0</v>
      </c>
      <c r="M42" s="11"/>
      <c r="N42" s="11"/>
      <c r="O42" s="11"/>
      <c r="P42" s="11"/>
      <c r="Q42" s="11"/>
      <c r="R42" s="11" t="s">
        <v>45</v>
      </c>
      <c r="S42" s="11"/>
      <c r="T42" s="11"/>
    </row>
    <row r="43" spans="1:23" ht="15" thickBot="1" x14ac:dyDescent="0.25"/>
    <row r="44" spans="1:23" ht="15" thickBot="1" x14ac:dyDescent="0.25">
      <c r="A44" s="28"/>
      <c r="B44" s="29"/>
      <c r="C44" s="29"/>
      <c r="D44" s="29"/>
      <c r="E44" s="29"/>
      <c r="F44" s="30"/>
      <c r="G44" s="25"/>
      <c r="H44" s="28"/>
      <c r="I44" s="29"/>
      <c r="J44" s="29"/>
      <c r="K44" s="30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7">
        <f>Meistersch.!Z12</f>
        <v>0</v>
      </c>
      <c r="W44" s="27"/>
    </row>
    <row r="46" spans="1:23" ht="15" x14ac:dyDescent="0.25">
      <c r="A46" s="14">
        <f>Meistersch.!AB2</f>
        <v>0</v>
      </c>
      <c r="M46" s="11"/>
      <c r="N46" s="11"/>
      <c r="O46" s="11"/>
      <c r="P46" s="11"/>
      <c r="Q46" s="11"/>
      <c r="R46" s="11" t="s">
        <v>45</v>
      </c>
      <c r="S46" s="11"/>
      <c r="T46" s="11"/>
    </row>
    <row r="47" spans="1:23" ht="15" thickBot="1" x14ac:dyDescent="0.25"/>
    <row r="48" spans="1:23" s="26" customFormat="1" ht="19.5" customHeight="1" thickBot="1" x14ac:dyDescent="0.25">
      <c r="A48" s="28"/>
      <c r="B48" s="29"/>
      <c r="C48" s="29"/>
      <c r="D48" s="29"/>
      <c r="E48" s="29"/>
      <c r="F48" s="30"/>
      <c r="G48" s="25"/>
      <c r="H48" s="28"/>
      <c r="I48" s="29"/>
      <c r="J48" s="29"/>
      <c r="K48" s="30"/>
      <c r="V48" s="27">
        <f>Meistersch.!AB12</f>
        <v>0</v>
      </c>
      <c r="W48" s="27"/>
    </row>
    <row r="49" spans="1:23" s="26" customFormat="1" ht="19.5" customHeight="1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V49" s="25"/>
      <c r="W49" s="25"/>
    </row>
    <row r="50" spans="1:23" ht="15" x14ac:dyDescent="0.25">
      <c r="A50" s="14">
        <f>Meistersch.!AD2</f>
        <v>0</v>
      </c>
      <c r="M50" s="11"/>
      <c r="N50" s="11"/>
      <c r="O50" s="11"/>
      <c r="P50" s="11"/>
      <c r="Q50" s="11"/>
      <c r="R50" s="11" t="s">
        <v>45</v>
      </c>
      <c r="S50" s="11"/>
      <c r="T50" s="11"/>
    </row>
    <row r="51" spans="1:23" ht="15" thickBot="1" x14ac:dyDescent="0.25"/>
    <row r="52" spans="1:23" s="26" customFormat="1" ht="19.5" customHeight="1" thickBot="1" x14ac:dyDescent="0.25">
      <c r="A52" s="28"/>
      <c r="B52" s="29"/>
      <c r="C52" s="29"/>
      <c r="D52" s="29"/>
      <c r="E52" s="29"/>
      <c r="F52" s="30"/>
      <c r="G52" s="25"/>
      <c r="H52" s="28"/>
      <c r="I52" s="29"/>
      <c r="J52" s="29"/>
      <c r="K52" s="30"/>
      <c r="V52" s="27">
        <f>Meistersch.!AD12</f>
        <v>0</v>
      </c>
      <c r="W52" s="27"/>
    </row>
    <row r="53" spans="1:23" s="12" customFormat="1" ht="6.75" customHeight="1" x14ac:dyDescent="0.2"/>
  </sheetData>
  <phoneticPr fontId="0" type="noConversion"/>
  <pageMargins left="0.23" right="0.23" top="0.984251969" bottom="0.984251969" header="0.51181102300000003" footer="0.51181102300000003"/>
  <pageSetup paperSize="9" scale="77" orientation="portrait" horizontalDpi="4294967293" vertic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3"/>
  <sheetViews>
    <sheetView zoomScale="70" workbookViewId="0">
      <selection activeCell="J34" sqref="J34"/>
    </sheetView>
  </sheetViews>
  <sheetFormatPr baseColWidth="10" defaultRowHeight="14.25" x14ac:dyDescent="0.2"/>
  <cols>
    <col min="1" max="12" width="4.77734375" style="10" customWidth="1"/>
    <col min="13" max="22" width="4.33203125" style="10" customWidth="1"/>
    <col min="23" max="23" width="7.5546875" style="10" customWidth="1"/>
    <col min="24" max="16384" width="11.5546875" style="10"/>
  </cols>
  <sheetData>
    <row r="1" spans="1:23" ht="23.25" x14ac:dyDescent="0.35">
      <c r="A1" s="19" t="s">
        <v>62</v>
      </c>
    </row>
    <row r="2" spans="1:23" ht="23.25" x14ac:dyDescent="0.35">
      <c r="A2" s="13"/>
    </row>
    <row r="3" spans="1:23" s="17" customFormat="1" ht="18" x14ac:dyDescent="0.25">
      <c r="A3" s="16" t="s">
        <v>41</v>
      </c>
      <c r="C3" s="17" t="str">
        <f>Meistersch.!B13</f>
        <v>Dähler</v>
      </c>
      <c r="G3" s="16" t="s">
        <v>40</v>
      </c>
      <c r="J3" s="17" t="str">
        <f>Meistersch.!C13</f>
        <v xml:space="preserve">Hermann </v>
      </c>
    </row>
    <row r="5" spans="1:23" ht="70.5" customHeight="1" x14ac:dyDescent="0.25">
      <c r="A5" s="14" t="str">
        <f>Meistersch.!N2</f>
        <v xml:space="preserve">Verbandsschiessen    </v>
      </c>
      <c r="M5" s="11"/>
      <c r="N5" s="11"/>
      <c r="O5" s="11"/>
      <c r="P5" s="11"/>
      <c r="Q5" s="11"/>
      <c r="R5" s="11" t="s">
        <v>45</v>
      </c>
      <c r="S5" s="11"/>
      <c r="T5" s="11"/>
      <c r="V5" s="15" t="s">
        <v>34</v>
      </c>
      <c r="W5" s="15" t="s">
        <v>33</v>
      </c>
    </row>
    <row r="6" spans="1:23" ht="15" thickBot="1" x14ac:dyDescent="0.25"/>
    <row r="7" spans="1:23" s="26" customFormat="1" ht="19.5" customHeight="1" thickBot="1" x14ac:dyDescent="0.25">
      <c r="A7" s="28"/>
      <c r="B7" s="29"/>
      <c r="C7" s="29"/>
      <c r="D7" s="29"/>
      <c r="E7" s="29"/>
      <c r="F7" s="30"/>
      <c r="G7" s="25"/>
      <c r="H7" s="28"/>
      <c r="I7" s="29"/>
      <c r="J7" s="29"/>
      <c r="K7" s="30"/>
      <c r="L7" s="25"/>
      <c r="M7" s="25"/>
      <c r="N7" s="25"/>
      <c r="O7" s="25"/>
      <c r="P7" s="25"/>
      <c r="Q7" s="25"/>
      <c r="R7" s="25"/>
      <c r="S7" s="25"/>
      <c r="T7" s="25"/>
      <c r="V7" s="27">
        <f>Meistersch.!N13</f>
        <v>78</v>
      </c>
      <c r="W7" s="27"/>
    </row>
    <row r="8" spans="1:23" ht="15" thickBot="1" x14ac:dyDescent="0.25"/>
    <row r="9" spans="1:23" ht="15.75" thickBot="1" x14ac:dyDescent="0.3">
      <c r="A9" s="14" t="str">
        <f>Meistersch.!H2</f>
        <v xml:space="preserve">Feldschiessen         </v>
      </c>
      <c r="M9" s="11"/>
      <c r="N9" s="11"/>
      <c r="O9" s="11"/>
      <c r="P9" s="11"/>
      <c r="Q9" s="11"/>
      <c r="R9" s="11" t="s">
        <v>51</v>
      </c>
      <c r="S9" s="11"/>
      <c r="T9" s="11"/>
      <c r="V9" s="27">
        <f>Meistersch.!H13</f>
        <v>51</v>
      </c>
      <c r="W9" s="25"/>
    </row>
    <row r="10" spans="1:23" ht="15" thickBot="1" x14ac:dyDescent="0.25"/>
    <row r="11" spans="1:23" ht="15.75" thickBot="1" x14ac:dyDescent="0.3">
      <c r="A11" s="14" t="str">
        <f>Meistersch.!$F$2</f>
        <v>Bundesprogramm</v>
      </c>
      <c r="V11" s="27">
        <f>Meistersch.!F13</f>
        <v>78</v>
      </c>
    </row>
    <row r="12" spans="1:23" ht="19.5" customHeight="1" x14ac:dyDescent="0.2"/>
    <row r="13" spans="1:23" ht="15" x14ac:dyDescent="0.25">
      <c r="A13" s="14" t="str">
        <f>Meistersch.!P2</f>
        <v>Einzelwettsch. 20er. Progr</v>
      </c>
      <c r="L13" s="11"/>
      <c r="M13" s="11"/>
      <c r="N13" s="11"/>
      <c r="O13" s="10" t="s">
        <v>67</v>
      </c>
      <c r="P13" s="11"/>
      <c r="Q13" s="11"/>
      <c r="S13" s="11"/>
      <c r="T13" s="11"/>
    </row>
    <row r="14" spans="1:23" ht="15" thickBot="1" x14ac:dyDescent="0.25"/>
    <row r="15" spans="1:23" s="26" customFormat="1" ht="19.5" customHeight="1" thickBot="1" x14ac:dyDescent="0.25">
      <c r="A15" s="28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31"/>
      <c r="S15" s="29"/>
      <c r="T15" s="30"/>
      <c r="V15" s="27">
        <f>Meistersch.!P13</f>
        <v>155</v>
      </c>
      <c r="W15" s="27"/>
    </row>
    <row r="16" spans="1:23" s="26" customFormat="1" ht="19.5" customHeight="1" x14ac:dyDescent="0.2">
      <c r="A16" s="40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V16" s="37"/>
      <c r="W16" s="25"/>
    </row>
    <row r="17" spans="1:23" ht="15" x14ac:dyDescent="0.25">
      <c r="A17" s="38" t="str">
        <f>Meistersch.!J2</f>
        <v>Kant Feldstich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M17" s="39"/>
      <c r="N17" s="39"/>
      <c r="O17" s="39"/>
      <c r="P17" s="39"/>
      <c r="Q17" s="39"/>
      <c r="R17" s="39" t="s">
        <v>36</v>
      </c>
      <c r="S17" s="39"/>
      <c r="T17" s="39"/>
      <c r="U17" s="12"/>
      <c r="V17" s="12"/>
    </row>
    <row r="18" spans="1:23" ht="15" thickBot="1" x14ac:dyDescent="0.25"/>
    <row r="19" spans="1:23" s="26" customFormat="1" ht="19.5" customHeight="1" thickBot="1" x14ac:dyDescent="0.25">
      <c r="A19" s="28"/>
      <c r="B19" s="29"/>
      <c r="C19" s="29"/>
      <c r="D19" s="30"/>
      <c r="F19" s="28"/>
      <c r="G19" s="29"/>
      <c r="H19" s="29"/>
      <c r="I19" s="30"/>
      <c r="J19" s="25"/>
      <c r="V19" s="27">
        <f>Meistersch.!J13</f>
        <v>72</v>
      </c>
      <c r="W19" s="27"/>
    </row>
    <row r="21" spans="1:23" ht="15" x14ac:dyDescent="0.25">
      <c r="A21" s="14" t="str">
        <f>Meistersch.!L2</f>
        <v>Kant Standstich</v>
      </c>
      <c r="M21" s="11"/>
      <c r="N21" s="11"/>
      <c r="O21" s="11"/>
      <c r="P21" s="11"/>
      <c r="Q21" s="11"/>
      <c r="R21" s="11" t="s">
        <v>35</v>
      </c>
      <c r="S21" s="11"/>
      <c r="T21" s="11"/>
    </row>
    <row r="22" spans="1:23" ht="15" thickBot="1" x14ac:dyDescent="0.25"/>
    <row r="23" spans="1:23" s="26" customFormat="1" ht="19.5" customHeight="1" thickBot="1" x14ac:dyDescent="0.25">
      <c r="A23" s="28"/>
      <c r="B23" s="29"/>
      <c r="C23" s="29"/>
      <c r="D23" s="29"/>
      <c r="E23" s="29"/>
      <c r="F23" s="31"/>
      <c r="G23" s="29"/>
      <c r="H23" s="29"/>
      <c r="I23" s="29"/>
      <c r="J23" s="30"/>
      <c r="V23" s="27">
        <f>Meistersch.!L13</f>
        <v>79</v>
      </c>
      <c r="W23" s="27"/>
    </row>
    <row r="25" spans="1:23" ht="15" x14ac:dyDescent="0.25">
      <c r="A25" s="14" t="str">
        <f>Meistersch.!R2</f>
        <v>Vancouver Stich</v>
      </c>
      <c r="M25" s="11"/>
      <c r="N25" s="11"/>
      <c r="O25" s="11"/>
      <c r="P25" s="11"/>
      <c r="Q25" s="11"/>
      <c r="R25" s="11" t="s">
        <v>35</v>
      </c>
      <c r="S25" s="11"/>
      <c r="T25" s="11"/>
    </row>
    <row r="26" spans="1:23" ht="15" thickBot="1" x14ac:dyDescent="0.25"/>
    <row r="27" spans="1:23" s="26" customFormat="1" ht="19.5" customHeight="1" thickBot="1" x14ac:dyDescent="0.25">
      <c r="A27" s="28"/>
      <c r="B27" s="29"/>
      <c r="C27" s="29"/>
      <c r="D27" s="29"/>
      <c r="E27" s="29"/>
      <c r="F27" s="29"/>
      <c r="G27" s="29"/>
      <c r="H27" s="29"/>
      <c r="I27" s="29"/>
      <c r="J27" s="30"/>
      <c r="K27" s="25"/>
      <c r="L27" s="25"/>
      <c r="M27" s="25"/>
      <c r="N27" s="25"/>
      <c r="O27" s="25"/>
      <c r="P27" s="25"/>
      <c r="Q27" s="25"/>
      <c r="R27" s="25"/>
      <c r="S27" s="25"/>
      <c r="T27" s="25"/>
      <c r="V27" s="27">
        <f>Meistersch.!R13</f>
        <v>93</v>
      </c>
      <c r="W27" s="27"/>
    </row>
    <row r="29" spans="1:23" ht="15" x14ac:dyDescent="0.25">
      <c r="A29" s="14" t="str">
        <f>Meistersch.!T2</f>
        <v>Kreuzlingen</v>
      </c>
      <c r="M29" s="11"/>
      <c r="N29" s="11"/>
      <c r="O29" s="11"/>
      <c r="P29" s="11"/>
      <c r="Q29" s="11"/>
      <c r="R29" s="11" t="s">
        <v>45</v>
      </c>
      <c r="S29" s="11"/>
      <c r="T29" s="11"/>
    </row>
    <row r="30" spans="1:23" ht="15" thickBot="1" x14ac:dyDescent="0.25"/>
    <row r="31" spans="1:23" s="26" customFormat="1" ht="19.5" customHeight="1" thickBot="1" x14ac:dyDescent="0.25">
      <c r="A31" s="28"/>
      <c r="B31" s="29"/>
      <c r="C31" s="29"/>
      <c r="D31" s="29"/>
      <c r="E31" s="29"/>
      <c r="F31" s="30"/>
      <c r="G31" s="25"/>
      <c r="H31" s="28"/>
      <c r="I31" s="29"/>
      <c r="J31" s="29"/>
      <c r="K31" s="30"/>
      <c r="V31" s="27">
        <f>Meistersch.!T13</f>
        <v>83</v>
      </c>
      <c r="W31" s="27"/>
    </row>
    <row r="33" spans="1:23" ht="15" x14ac:dyDescent="0.25">
      <c r="A33" s="14" t="str">
        <f>Meistersch.!V2</f>
        <v>Bussnang</v>
      </c>
      <c r="M33" s="11"/>
      <c r="N33" s="11"/>
      <c r="O33" s="11"/>
      <c r="P33" s="11"/>
      <c r="Q33" s="11"/>
      <c r="R33" s="11" t="s">
        <v>45</v>
      </c>
      <c r="S33" s="11"/>
      <c r="T33" s="11"/>
    </row>
    <row r="34" spans="1:23" ht="15" thickBot="1" x14ac:dyDescent="0.25"/>
    <row r="35" spans="1:23" s="26" customFormat="1" ht="19.5" customHeight="1" thickBot="1" x14ac:dyDescent="0.25">
      <c r="A35" s="28"/>
      <c r="B35" s="29"/>
      <c r="C35" s="29"/>
      <c r="D35" s="29"/>
      <c r="E35" s="29"/>
      <c r="F35" s="30"/>
      <c r="G35" s="25"/>
      <c r="H35" s="28"/>
      <c r="I35" s="29"/>
      <c r="J35" s="29"/>
      <c r="K35" s="30"/>
      <c r="V35" s="27">
        <f>Meistersch.!V13</f>
        <v>93</v>
      </c>
      <c r="W35" s="27"/>
    </row>
    <row r="37" spans="1:23" ht="15" x14ac:dyDescent="0.25">
      <c r="A37" s="14" t="str">
        <f>Meistersch.!X2</f>
        <v>Kurzdorf / Langdorf</v>
      </c>
      <c r="M37" s="11"/>
      <c r="N37" s="11"/>
      <c r="O37" s="11"/>
      <c r="P37" s="11"/>
      <c r="Q37" s="11"/>
      <c r="R37" s="11" t="s">
        <v>45</v>
      </c>
      <c r="S37" s="11"/>
      <c r="T37" s="11"/>
    </row>
    <row r="38" spans="1:23" ht="15" thickBot="1" x14ac:dyDescent="0.25"/>
    <row r="39" spans="1:23" s="26" customFormat="1" ht="19.5" customHeight="1" thickBot="1" x14ac:dyDescent="0.25">
      <c r="A39" s="28"/>
      <c r="B39" s="29"/>
      <c r="C39" s="29"/>
      <c r="D39" s="29"/>
      <c r="E39" s="29"/>
      <c r="F39" s="30"/>
      <c r="G39" s="25"/>
      <c r="H39" s="28"/>
      <c r="I39" s="29"/>
      <c r="J39" s="29"/>
      <c r="K39" s="30"/>
      <c r="V39" s="27">
        <f>Meistersch.!X13</f>
        <v>91</v>
      </c>
      <c r="W39" s="27"/>
    </row>
    <row r="42" spans="1:23" ht="15" x14ac:dyDescent="0.25">
      <c r="A42" s="14">
        <f>Meistersch.!Z2</f>
        <v>0</v>
      </c>
      <c r="M42" s="11"/>
      <c r="N42" s="11"/>
      <c r="O42" s="11"/>
      <c r="P42" s="11"/>
      <c r="Q42" s="11"/>
      <c r="R42" s="11" t="s">
        <v>45</v>
      </c>
      <c r="S42" s="11"/>
      <c r="T42" s="11"/>
    </row>
    <row r="43" spans="1:23" ht="15" thickBot="1" x14ac:dyDescent="0.25"/>
    <row r="44" spans="1:23" ht="15" thickBot="1" x14ac:dyDescent="0.25">
      <c r="A44" s="28"/>
      <c r="B44" s="29"/>
      <c r="C44" s="29"/>
      <c r="D44" s="29"/>
      <c r="E44" s="29"/>
      <c r="F44" s="30"/>
      <c r="G44" s="25"/>
      <c r="H44" s="28"/>
      <c r="I44" s="29"/>
      <c r="J44" s="29"/>
      <c r="K44" s="30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7">
        <f>Meistersch.!Z13</f>
        <v>0</v>
      </c>
      <c r="W44" s="27"/>
    </row>
    <row r="46" spans="1:23" ht="15" x14ac:dyDescent="0.25">
      <c r="A46" s="14">
        <f>Meistersch.!AB2</f>
        <v>0</v>
      </c>
      <c r="M46" s="11"/>
      <c r="N46" s="11"/>
      <c r="O46" s="11"/>
      <c r="P46" s="11"/>
      <c r="Q46" s="11"/>
      <c r="R46" s="11" t="s">
        <v>45</v>
      </c>
      <c r="S46" s="11"/>
      <c r="T46" s="11"/>
    </row>
    <row r="47" spans="1:23" ht="15" thickBot="1" x14ac:dyDescent="0.25"/>
    <row r="48" spans="1:23" s="26" customFormat="1" ht="19.5" customHeight="1" thickBot="1" x14ac:dyDescent="0.25">
      <c r="A48" s="28"/>
      <c r="B48" s="29"/>
      <c r="C48" s="29"/>
      <c r="D48" s="29"/>
      <c r="E48" s="29"/>
      <c r="F48" s="30"/>
      <c r="G48" s="25"/>
      <c r="H48" s="28"/>
      <c r="I48" s="29"/>
      <c r="J48" s="29"/>
      <c r="K48" s="30"/>
      <c r="V48" s="27">
        <f>Meistersch.!AB13</f>
        <v>0</v>
      </c>
      <c r="W48" s="27"/>
    </row>
    <row r="49" spans="1:23" s="26" customFormat="1" ht="19.5" customHeight="1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V49" s="25"/>
      <c r="W49" s="25"/>
    </row>
    <row r="50" spans="1:23" ht="15" x14ac:dyDescent="0.25">
      <c r="A50" s="14">
        <f>Meistersch.!AD2</f>
        <v>0</v>
      </c>
      <c r="M50" s="11"/>
      <c r="N50" s="11"/>
      <c r="O50" s="11"/>
      <c r="P50" s="11"/>
      <c r="Q50" s="11"/>
      <c r="R50" s="11" t="s">
        <v>45</v>
      </c>
      <c r="S50" s="11"/>
      <c r="T50" s="11"/>
    </row>
    <row r="51" spans="1:23" ht="15" thickBot="1" x14ac:dyDescent="0.25"/>
    <row r="52" spans="1:23" s="26" customFormat="1" ht="19.5" customHeight="1" thickBot="1" x14ac:dyDescent="0.25">
      <c r="A52" s="28"/>
      <c r="B52" s="29"/>
      <c r="C52" s="29"/>
      <c r="D52" s="29"/>
      <c r="E52" s="29"/>
      <c r="F52" s="30"/>
      <c r="G52" s="25"/>
      <c r="H52" s="28"/>
      <c r="I52" s="29"/>
      <c r="J52" s="29"/>
      <c r="K52" s="30"/>
      <c r="V52" s="27">
        <f>Meistersch.!AD13</f>
        <v>0</v>
      </c>
      <c r="W52" s="27"/>
    </row>
    <row r="53" spans="1:23" s="12" customFormat="1" ht="6.75" customHeight="1" x14ac:dyDescent="0.2"/>
  </sheetData>
  <phoneticPr fontId="0" type="noConversion"/>
  <pageMargins left="0.26" right="0.27" top="0.984251969" bottom="0.984251969" header="0.51181102300000003" footer="0.51181102300000003"/>
  <pageSetup paperSize="9" scale="76" orientation="portrait" horizontalDpi="4294967293" verticalDpi="429496729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3"/>
  <sheetViews>
    <sheetView zoomScale="70" workbookViewId="0">
      <selection activeCell="T32" sqref="T32"/>
    </sheetView>
  </sheetViews>
  <sheetFormatPr baseColWidth="10" defaultRowHeight="14.25" x14ac:dyDescent="0.2"/>
  <cols>
    <col min="1" max="12" width="4.77734375" style="10" customWidth="1"/>
    <col min="13" max="22" width="4.33203125" style="10" customWidth="1"/>
    <col min="23" max="23" width="7.5546875" style="10" customWidth="1"/>
    <col min="24" max="16384" width="11.5546875" style="10"/>
  </cols>
  <sheetData>
    <row r="1" spans="1:23" ht="23.25" x14ac:dyDescent="0.35">
      <c r="A1" s="19" t="s">
        <v>62</v>
      </c>
    </row>
    <row r="2" spans="1:23" ht="23.25" x14ac:dyDescent="0.35">
      <c r="A2" s="13"/>
    </row>
    <row r="3" spans="1:23" s="17" customFormat="1" ht="18" x14ac:dyDescent="0.25">
      <c r="A3" s="16" t="s">
        <v>41</v>
      </c>
      <c r="C3" s="17" t="str">
        <f>Meistersch.!B15</f>
        <v>Singer</v>
      </c>
      <c r="G3" s="16" t="s">
        <v>40</v>
      </c>
      <c r="J3" s="17" t="str">
        <f>Meistersch.!C15</f>
        <v xml:space="preserve">Rolf </v>
      </c>
    </row>
    <row r="5" spans="1:23" ht="70.5" customHeight="1" x14ac:dyDescent="0.25">
      <c r="A5" s="14" t="str">
        <f>Meistersch.!N2</f>
        <v xml:space="preserve">Verbandsschiessen    </v>
      </c>
      <c r="M5" s="11"/>
      <c r="N5" s="11"/>
      <c r="O5" s="11"/>
      <c r="P5" s="11"/>
      <c r="Q5" s="11"/>
      <c r="R5" s="11" t="s">
        <v>45</v>
      </c>
      <c r="S5" s="11"/>
      <c r="T5" s="11"/>
      <c r="V5" s="15" t="s">
        <v>34</v>
      </c>
      <c r="W5" s="15" t="s">
        <v>33</v>
      </c>
    </row>
    <row r="6" spans="1:23" ht="15" thickBot="1" x14ac:dyDescent="0.25"/>
    <row r="7" spans="1:23" s="26" customFormat="1" ht="19.5" customHeight="1" thickBot="1" x14ac:dyDescent="0.25">
      <c r="A7" s="28"/>
      <c r="B7" s="29"/>
      <c r="C7" s="29"/>
      <c r="D7" s="29"/>
      <c r="E7" s="29"/>
      <c r="F7" s="30"/>
      <c r="G7" s="25"/>
      <c r="H7" s="28"/>
      <c r="I7" s="29"/>
      <c r="J7" s="29"/>
      <c r="K7" s="30"/>
      <c r="L7" s="25"/>
      <c r="M7" s="25"/>
      <c r="N7" s="25"/>
      <c r="O7" s="25"/>
      <c r="P7" s="25"/>
      <c r="Q7" s="25"/>
      <c r="R7" s="25"/>
      <c r="S7" s="25"/>
      <c r="T7" s="25"/>
      <c r="V7" s="27">
        <f>Meistersch.!N15</f>
        <v>88</v>
      </c>
      <c r="W7" s="27"/>
    </row>
    <row r="8" spans="1:23" ht="15" thickBot="1" x14ac:dyDescent="0.25"/>
    <row r="9" spans="1:23" ht="15.75" thickBot="1" x14ac:dyDescent="0.3">
      <c r="A9" s="14" t="str">
        <f>Meistersch.!H2</f>
        <v xml:space="preserve">Feldschiessen         </v>
      </c>
      <c r="M9" s="11"/>
      <c r="N9" s="11"/>
      <c r="O9" s="11"/>
      <c r="P9" s="11"/>
      <c r="Q9" s="11"/>
      <c r="R9" s="11" t="s">
        <v>51</v>
      </c>
      <c r="S9" s="11"/>
      <c r="T9" s="11"/>
      <c r="V9" s="27">
        <f>Meistersch.!H15</f>
        <v>63</v>
      </c>
      <c r="W9" s="25"/>
    </row>
    <row r="10" spans="1:23" ht="15" thickBot="1" x14ac:dyDescent="0.25"/>
    <row r="11" spans="1:23" ht="15.75" thickBot="1" x14ac:dyDescent="0.3">
      <c r="A11" s="14" t="str">
        <f>Meistersch.!$F$2</f>
        <v>Bundesprogramm</v>
      </c>
      <c r="V11" s="27">
        <f>Meistersch.!F15</f>
        <v>77</v>
      </c>
    </row>
    <row r="12" spans="1:23" ht="19.5" customHeight="1" x14ac:dyDescent="0.2"/>
    <row r="13" spans="1:23" ht="15" x14ac:dyDescent="0.25">
      <c r="A13" s="14" t="str">
        <f>Meistersch.!P2</f>
        <v>Einzelwettsch. 20er. Progr</v>
      </c>
      <c r="L13" s="11"/>
      <c r="M13" s="11"/>
      <c r="N13" s="11"/>
      <c r="O13" s="10" t="s">
        <v>67</v>
      </c>
      <c r="P13" s="11"/>
      <c r="Q13" s="11"/>
      <c r="S13" s="11"/>
      <c r="T13" s="11"/>
    </row>
    <row r="14" spans="1:23" ht="15" thickBot="1" x14ac:dyDescent="0.25"/>
    <row r="15" spans="1:23" s="26" customFormat="1" ht="19.5" customHeight="1" thickBot="1" x14ac:dyDescent="0.25">
      <c r="A15" s="28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31"/>
      <c r="S15" s="29"/>
      <c r="T15" s="30"/>
      <c r="V15" s="27">
        <f>Meistersch.!P15</f>
        <v>155</v>
      </c>
      <c r="W15" s="27"/>
    </row>
    <row r="16" spans="1:23" s="26" customFormat="1" ht="19.5" customHeight="1" x14ac:dyDescent="0.2">
      <c r="A16" s="40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V16" s="37"/>
      <c r="W16" s="25"/>
    </row>
    <row r="17" spans="1:23" ht="15" x14ac:dyDescent="0.25">
      <c r="A17" s="38" t="str">
        <f>Meistersch.!J2</f>
        <v>Kant Feldstich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M17" s="39"/>
      <c r="N17" s="39"/>
      <c r="O17" s="39"/>
      <c r="P17" s="39"/>
      <c r="Q17" s="39"/>
      <c r="R17" s="39" t="s">
        <v>36</v>
      </c>
      <c r="S17" s="39"/>
      <c r="T17" s="39"/>
      <c r="U17" s="12"/>
      <c r="V17" s="12"/>
    </row>
    <row r="18" spans="1:23" ht="15" thickBot="1" x14ac:dyDescent="0.25"/>
    <row r="19" spans="1:23" s="26" customFormat="1" ht="19.5" customHeight="1" thickBot="1" x14ac:dyDescent="0.25">
      <c r="A19" s="28"/>
      <c r="B19" s="29"/>
      <c r="C19" s="29"/>
      <c r="D19" s="30"/>
      <c r="F19" s="28"/>
      <c r="G19" s="29"/>
      <c r="H19" s="29"/>
      <c r="I19" s="30"/>
      <c r="J19" s="25"/>
      <c r="V19" s="27">
        <f>Meistersch.!J15</f>
        <v>69</v>
      </c>
      <c r="W19" s="27"/>
    </row>
    <row r="21" spans="1:23" ht="15" x14ac:dyDescent="0.25">
      <c r="A21" s="14" t="str">
        <f>Meistersch.!L2</f>
        <v>Kant Standstich</v>
      </c>
      <c r="M21" s="11"/>
      <c r="N21" s="11"/>
      <c r="O21" s="11"/>
      <c r="P21" s="11"/>
      <c r="Q21" s="11"/>
      <c r="R21" s="11" t="s">
        <v>35</v>
      </c>
      <c r="S21" s="11"/>
      <c r="T21" s="11"/>
    </row>
    <row r="22" spans="1:23" ht="15" thickBot="1" x14ac:dyDescent="0.25"/>
    <row r="23" spans="1:23" s="26" customFormat="1" ht="19.5" customHeight="1" thickBot="1" x14ac:dyDescent="0.25">
      <c r="A23" s="28"/>
      <c r="B23" s="29"/>
      <c r="C23" s="29"/>
      <c r="D23" s="29"/>
      <c r="E23" s="29"/>
      <c r="F23" s="31"/>
      <c r="G23" s="29"/>
      <c r="H23" s="29"/>
      <c r="I23" s="29"/>
      <c r="J23" s="30"/>
      <c r="V23" s="27">
        <f>Meistersch.!L15</f>
        <v>82</v>
      </c>
      <c r="W23" s="27"/>
    </row>
    <row r="25" spans="1:23" ht="15" x14ac:dyDescent="0.25">
      <c r="A25" s="14" t="str">
        <f>Meistersch.!R2</f>
        <v>Vancouver Stich</v>
      </c>
      <c r="M25" s="11"/>
      <c r="N25" s="11"/>
      <c r="O25" s="11"/>
      <c r="P25" s="11"/>
      <c r="Q25" s="11"/>
      <c r="R25" s="11" t="s">
        <v>35</v>
      </c>
      <c r="S25" s="11"/>
      <c r="T25" s="11"/>
    </row>
    <row r="26" spans="1:23" ht="15" thickBot="1" x14ac:dyDescent="0.25"/>
    <row r="27" spans="1:23" s="26" customFormat="1" ht="19.5" customHeight="1" thickBot="1" x14ac:dyDescent="0.25">
      <c r="A27" s="28"/>
      <c r="B27" s="29"/>
      <c r="C27" s="29"/>
      <c r="D27" s="29"/>
      <c r="E27" s="29"/>
      <c r="F27" s="29"/>
      <c r="G27" s="29"/>
      <c r="H27" s="29"/>
      <c r="I27" s="29"/>
      <c r="J27" s="30"/>
      <c r="K27" s="25"/>
      <c r="L27" s="25"/>
      <c r="M27" s="25"/>
      <c r="N27" s="25"/>
      <c r="O27" s="25"/>
      <c r="P27" s="25"/>
      <c r="Q27" s="25"/>
      <c r="R27" s="25"/>
      <c r="S27" s="25"/>
      <c r="T27" s="25"/>
      <c r="V27" s="27">
        <f>Meistersch.!R15</f>
        <v>80</v>
      </c>
      <c r="W27" s="27"/>
    </row>
    <row r="29" spans="1:23" ht="15" x14ac:dyDescent="0.25">
      <c r="A29" s="14" t="str">
        <f>Meistersch.!T2</f>
        <v>Kreuzlingen</v>
      </c>
      <c r="M29" s="11"/>
      <c r="N29" s="11"/>
      <c r="O29" s="11"/>
      <c r="P29" s="11"/>
      <c r="Q29" s="11"/>
      <c r="R29" s="11" t="s">
        <v>45</v>
      </c>
      <c r="S29" s="11"/>
      <c r="T29" s="11"/>
    </row>
    <row r="30" spans="1:23" ht="15" thickBot="1" x14ac:dyDescent="0.25"/>
    <row r="31" spans="1:23" s="26" customFormat="1" ht="19.5" customHeight="1" thickBot="1" x14ac:dyDescent="0.25">
      <c r="A31" s="28"/>
      <c r="B31" s="29"/>
      <c r="C31" s="29"/>
      <c r="D31" s="29"/>
      <c r="E31" s="29"/>
      <c r="F31" s="30"/>
      <c r="G31" s="25"/>
      <c r="H31" s="28"/>
      <c r="I31" s="29"/>
      <c r="J31" s="29"/>
      <c r="K31" s="30"/>
      <c r="V31" s="27">
        <f>Meistersch.!T15</f>
        <v>0</v>
      </c>
      <c r="W31" s="27"/>
    </row>
    <row r="33" spans="1:23" ht="15" x14ac:dyDescent="0.25">
      <c r="A33" s="14" t="str">
        <f>Meistersch.!V2</f>
        <v>Bussnang</v>
      </c>
      <c r="M33" s="11"/>
      <c r="N33" s="11"/>
      <c r="O33" s="11"/>
      <c r="P33" s="11"/>
      <c r="Q33" s="11"/>
      <c r="R33" s="11" t="s">
        <v>45</v>
      </c>
      <c r="S33" s="11"/>
      <c r="T33" s="11"/>
    </row>
    <row r="34" spans="1:23" ht="15" thickBot="1" x14ac:dyDescent="0.25"/>
    <row r="35" spans="1:23" s="26" customFormat="1" ht="19.5" customHeight="1" thickBot="1" x14ac:dyDescent="0.25">
      <c r="A35" s="28"/>
      <c r="B35" s="29"/>
      <c r="C35" s="29"/>
      <c r="D35" s="29"/>
      <c r="E35" s="29"/>
      <c r="F35" s="30"/>
      <c r="G35" s="25"/>
      <c r="H35" s="28"/>
      <c r="I35" s="29"/>
      <c r="J35" s="29"/>
      <c r="K35" s="30"/>
      <c r="V35" s="27">
        <f>Meistersch.!V15</f>
        <v>0</v>
      </c>
      <c r="W35" s="27"/>
    </row>
    <row r="37" spans="1:23" ht="15" x14ac:dyDescent="0.25">
      <c r="A37" s="14" t="str">
        <f>Meistersch.!X2</f>
        <v>Kurzdorf / Langdorf</v>
      </c>
      <c r="M37" s="11"/>
      <c r="N37" s="11"/>
      <c r="O37" s="11"/>
      <c r="P37" s="11"/>
      <c r="Q37" s="11"/>
      <c r="R37" s="11" t="s">
        <v>45</v>
      </c>
      <c r="S37" s="11"/>
      <c r="T37" s="11"/>
    </row>
    <row r="38" spans="1:23" ht="15" thickBot="1" x14ac:dyDescent="0.25"/>
    <row r="39" spans="1:23" s="26" customFormat="1" ht="19.5" customHeight="1" thickBot="1" x14ac:dyDescent="0.25">
      <c r="A39" s="28"/>
      <c r="B39" s="29"/>
      <c r="C39" s="29"/>
      <c r="D39" s="29"/>
      <c r="E39" s="29"/>
      <c r="F39" s="30"/>
      <c r="G39" s="25"/>
      <c r="H39" s="28"/>
      <c r="I39" s="29"/>
      <c r="J39" s="29"/>
      <c r="K39" s="30"/>
      <c r="V39" s="27">
        <f>Meistersch.!X15</f>
        <v>0</v>
      </c>
      <c r="W39" s="27"/>
    </row>
    <row r="42" spans="1:23" ht="15" x14ac:dyDescent="0.25">
      <c r="A42" s="14">
        <f>Meistersch.!Z2</f>
        <v>0</v>
      </c>
      <c r="M42" s="11"/>
      <c r="N42" s="11"/>
      <c r="O42" s="11"/>
      <c r="P42" s="11"/>
      <c r="Q42" s="11"/>
      <c r="R42" s="11" t="s">
        <v>45</v>
      </c>
      <c r="S42" s="11"/>
      <c r="T42" s="11"/>
    </row>
    <row r="43" spans="1:23" ht="15" thickBot="1" x14ac:dyDescent="0.25"/>
    <row r="44" spans="1:23" ht="15" thickBot="1" x14ac:dyDescent="0.25">
      <c r="A44" s="28"/>
      <c r="B44" s="29"/>
      <c r="C44" s="29"/>
      <c r="D44" s="29"/>
      <c r="E44" s="29"/>
      <c r="F44" s="30"/>
      <c r="G44" s="25"/>
      <c r="H44" s="28"/>
      <c r="I44" s="29"/>
      <c r="J44" s="29"/>
      <c r="K44" s="30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7">
        <f>Meistersch.!Z15</f>
        <v>0</v>
      </c>
      <c r="W44" s="27"/>
    </row>
    <row r="46" spans="1:23" ht="15" x14ac:dyDescent="0.25">
      <c r="A46" s="14">
        <f>Meistersch.!AB2</f>
        <v>0</v>
      </c>
      <c r="M46" s="11"/>
      <c r="N46" s="11"/>
      <c r="O46" s="11"/>
      <c r="P46" s="11"/>
      <c r="Q46" s="11"/>
      <c r="R46" s="11" t="s">
        <v>45</v>
      </c>
      <c r="S46" s="11"/>
      <c r="T46" s="11"/>
    </row>
    <row r="47" spans="1:23" ht="15" thickBot="1" x14ac:dyDescent="0.25"/>
    <row r="48" spans="1:23" s="26" customFormat="1" ht="19.5" customHeight="1" thickBot="1" x14ac:dyDescent="0.25">
      <c r="A48" s="28"/>
      <c r="B48" s="29"/>
      <c r="C48" s="29"/>
      <c r="D48" s="29"/>
      <c r="E48" s="29"/>
      <c r="F48" s="30"/>
      <c r="G48" s="25"/>
      <c r="H48" s="28"/>
      <c r="I48" s="29"/>
      <c r="J48" s="29"/>
      <c r="K48" s="30"/>
      <c r="V48" s="27">
        <f>Meistersch.!AB15</f>
        <v>0</v>
      </c>
      <c r="W48" s="27"/>
    </row>
    <row r="49" spans="1:23" s="26" customFormat="1" ht="19.5" customHeight="1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V49" s="25"/>
      <c r="W49" s="25"/>
    </row>
    <row r="50" spans="1:23" ht="15" x14ac:dyDescent="0.25">
      <c r="A50" s="14">
        <f>Meistersch.!AD2</f>
        <v>0</v>
      </c>
      <c r="M50" s="11"/>
      <c r="N50" s="11"/>
      <c r="O50" s="11"/>
      <c r="P50" s="11"/>
      <c r="Q50" s="11"/>
      <c r="R50" s="11" t="s">
        <v>45</v>
      </c>
      <c r="S50" s="11"/>
      <c r="T50" s="11"/>
    </row>
    <row r="51" spans="1:23" ht="15" thickBot="1" x14ac:dyDescent="0.25"/>
    <row r="52" spans="1:23" s="26" customFormat="1" ht="19.5" customHeight="1" thickBot="1" x14ac:dyDescent="0.25">
      <c r="A52" s="28"/>
      <c r="B52" s="29"/>
      <c r="C52" s="29"/>
      <c r="D52" s="29"/>
      <c r="E52" s="29"/>
      <c r="F52" s="30"/>
      <c r="G52" s="25"/>
      <c r="H52" s="28"/>
      <c r="I52" s="29"/>
      <c r="J52" s="29"/>
      <c r="K52" s="30"/>
      <c r="V52" s="27">
        <f>Meistersch.!AD15</f>
        <v>0</v>
      </c>
      <c r="W52" s="27"/>
    </row>
    <row r="53" spans="1:23" s="12" customFormat="1" ht="6.75" customHeight="1" x14ac:dyDescent="0.2"/>
  </sheetData>
  <phoneticPr fontId="0" type="noConversion"/>
  <pageMargins left="0.24" right="0.19" top="0.984251969" bottom="0.984251969" header="0.51181102300000003" footer="0.51181102300000003"/>
  <pageSetup paperSize="9" scale="77" orientation="portrait" horizontalDpi="4294967293" verticalDpi="4294967293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3"/>
  <sheetViews>
    <sheetView zoomScale="70" workbookViewId="0">
      <selection activeCell="C3" sqref="C3"/>
    </sheetView>
  </sheetViews>
  <sheetFormatPr baseColWidth="10" defaultRowHeight="14.25" x14ac:dyDescent="0.2"/>
  <cols>
    <col min="1" max="12" width="4.77734375" style="10" customWidth="1"/>
    <col min="13" max="22" width="4.33203125" style="10" customWidth="1"/>
    <col min="23" max="23" width="7.5546875" style="10" customWidth="1"/>
    <col min="24" max="16384" width="11.5546875" style="10"/>
  </cols>
  <sheetData>
    <row r="1" spans="1:23" ht="23.25" x14ac:dyDescent="0.35">
      <c r="A1" s="19" t="s">
        <v>62</v>
      </c>
    </row>
    <row r="2" spans="1:23" ht="23.25" x14ac:dyDescent="0.35">
      <c r="A2" s="13"/>
    </row>
    <row r="3" spans="1:23" s="17" customFormat="1" ht="18" x14ac:dyDescent="0.25">
      <c r="A3" s="16" t="s">
        <v>41</v>
      </c>
      <c r="C3" s="17" t="e">
        <f>Meistersch.!#REF!</f>
        <v>#REF!</v>
      </c>
      <c r="G3" s="16" t="s">
        <v>40</v>
      </c>
      <c r="J3" s="17" t="e">
        <f>Meistersch.!#REF!</f>
        <v>#REF!</v>
      </c>
    </row>
    <row r="5" spans="1:23" ht="70.5" customHeight="1" x14ac:dyDescent="0.25">
      <c r="A5" s="14" t="str">
        <f>Meistersch.!N2</f>
        <v xml:space="preserve">Verbandsschiessen    </v>
      </c>
      <c r="M5" s="11"/>
      <c r="N5" s="11"/>
      <c r="O5" s="11"/>
      <c r="P5" s="11"/>
      <c r="Q5" s="11"/>
      <c r="R5" s="11" t="s">
        <v>45</v>
      </c>
      <c r="S5" s="11"/>
      <c r="T5" s="11"/>
      <c r="V5" s="15" t="s">
        <v>34</v>
      </c>
      <c r="W5" s="15" t="s">
        <v>33</v>
      </c>
    </row>
    <row r="6" spans="1:23" ht="15" thickBot="1" x14ac:dyDescent="0.25"/>
    <row r="7" spans="1:23" s="26" customFormat="1" ht="19.5" customHeight="1" thickBot="1" x14ac:dyDescent="0.25">
      <c r="A7" s="28"/>
      <c r="B7" s="29"/>
      <c r="C7" s="29"/>
      <c r="D7" s="29"/>
      <c r="E7" s="29"/>
      <c r="F7" s="30"/>
      <c r="G7" s="25"/>
      <c r="H7" s="28"/>
      <c r="I7" s="29"/>
      <c r="J7" s="29"/>
      <c r="K7" s="30"/>
      <c r="L7" s="25"/>
      <c r="M7" s="25"/>
      <c r="N7" s="25"/>
      <c r="O7" s="25"/>
      <c r="P7" s="25"/>
      <c r="Q7" s="25"/>
      <c r="R7" s="25"/>
      <c r="S7" s="25"/>
      <c r="T7" s="25"/>
      <c r="V7" s="27" t="e">
        <f>Meistersch.!#REF!</f>
        <v>#REF!</v>
      </c>
      <c r="W7" s="27"/>
    </row>
    <row r="8" spans="1:23" ht="15" thickBot="1" x14ac:dyDescent="0.25"/>
    <row r="9" spans="1:23" ht="15.75" thickBot="1" x14ac:dyDescent="0.3">
      <c r="A9" s="14" t="str">
        <f>Meistersch.!H2</f>
        <v xml:space="preserve">Feldschiessen         </v>
      </c>
      <c r="M9" s="11"/>
      <c r="N9" s="11"/>
      <c r="O9" s="11"/>
      <c r="P9" s="11"/>
      <c r="Q9" s="11"/>
      <c r="R9" s="11" t="s">
        <v>51</v>
      </c>
      <c r="S9" s="11"/>
      <c r="T9" s="11"/>
      <c r="V9" s="27" t="e">
        <f>Meistersch.!#REF!</f>
        <v>#REF!</v>
      </c>
      <c r="W9" s="25"/>
    </row>
    <row r="10" spans="1:23" ht="15" thickBot="1" x14ac:dyDescent="0.25"/>
    <row r="11" spans="1:23" ht="15.75" thickBot="1" x14ac:dyDescent="0.3">
      <c r="A11" s="14" t="str">
        <f>Meistersch.!$F$2</f>
        <v>Bundesprogramm</v>
      </c>
      <c r="V11" s="27" t="e">
        <f>Meistersch.!#REF!</f>
        <v>#REF!</v>
      </c>
    </row>
    <row r="12" spans="1:23" ht="19.5" customHeight="1" x14ac:dyDescent="0.2"/>
    <row r="13" spans="1:23" ht="15" x14ac:dyDescent="0.25">
      <c r="A13" s="14" t="str">
        <f>Meistersch.!P2</f>
        <v>Einzelwettsch. 20er. Progr</v>
      </c>
      <c r="L13" s="11"/>
      <c r="M13" s="11"/>
      <c r="N13" s="11"/>
      <c r="O13" s="10" t="s">
        <v>67</v>
      </c>
      <c r="P13" s="11"/>
      <c r="Q13" s="11"/>
      <c r="S13" s="11"/>
      <c r="T13" s="11"/>
    </row>
    <row r="14" spans="1:23" ht="15" thickBot="1" x14ac:dyDescent="0.25"/>
    <row r="15" spans="1:23" s="26" customFormat="1" ht="19.5" customHeight="1" thickBot="1" x14ac:dyDescent="0.25">
      <c r="A15" s="28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31"/>
      <c r="S15" s="29"/>
      <c r="T15" s="30"/>
      <c r="V15" s="27" t="e">
        <f>Meistersch.!#REF!</f>
        <v>#REF!</v>
      </c>
      <c r="W15" s="27"/>
    </row>
    <row r="16" spans="1:23" s="26" customFormat="1" ht="19.5" customHeight="1" x14ac:dyDescent="0.2">
      <c r="A16" s="40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V16" s="37"/>
      <c r="W16" s="25"/>
    </row>
    <row r="17" spans="1:23" ht="15" x14ac:dyDescent="0.25">
      <c r="A17" s="38" t="str">
        <f>Meistersch.!J2</f>
        <v>Kant Feldstich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M17" s="39"/>
      <c r="N17" s="39"/>
      <c r="O17" s="39"/>
      <c r="P17" s="39"/>
      <c r="Q17" s="39"/>
      <c r="R17" s="39" t="s">
        <v>36</v>
      </c>
      <c r="S17" s="39"/>
      <c r="T17" s="39"/>
      <c r="U17" s="12"/>
      <c r="V17" s="12"/>
    </row>
    <row r="18" spans="1:23" ht="15" thickBot="1" x14ac:dyDescent="0.25"/>
    <row r="19" spans="1:23" s="26" customFormat="1" ht="19.5" customHeight="1" thickBot="1" x14ac:dyDescent="0.25">
      <c r="A19" s="28"/>
      <c r="B19" s="29"/>
      <c r="C19" s="29"/>
      <c r="D19" s="30"/>
      <c r="F19" s="28"/>
      <c r="G19" s="29"/>
      <c r="H19" s="29"/>
      <c r="I19" s="30"/>
      <c r="J19" s="25"/>
      <c r="V19" s="27" t="e">
        <f>Meistersch.!#REF!</f>
        <v>#REF!</v>
      </c>
      <c r="W19" s="27"/>
    </row>
    <row r="21" spans="1:23" ht="15" x14ac:dyDescent="0.25">
      <c r="A21" s="14" t="str">
        <f>Meistersch.!L2</f>
        <v>Kant Standstich</v>
      </c>
      <c r="M21" s="11"/>
      <c r="N21" s="11"/>
      <c r="O21" s="11"/>
      <c r="P21" s="11"/>
      <c r="Q21" s="11"/>
      <c r="R21" s="11" t="s">
        <v>35</v>
      </c>
      <c r="S21" s="11"/>
      <c r="T21" s="11"/>
    </row>
    <row r="22" spans="1:23" ht="15" thickBot="1" x14ac:dyDescent="0.25"/>
    <row r="23" spans="1:23" s="26" customFormat="1" ht="19.5" customHeight="1" thickBot="1" x14ac:dyDescent="0.25">
      <c r="A23" s="28"/>
      <c r="B23" s="29"/>
      <c r="C23" s="29"/>
      <c r="D23" s="29"/>
      <c r="E23" s="29"/>
      <c r="F23" s="31"/>
      <c r="G23" s="29"/>
      <c r="H23" s="29"/>
      <c r="I23" s="29"/>
      <c r="J23" s="30"/>
      <c r="V23" s="27" t="e">
        <f>Meistersch.!#REF!</f>
        <v>#REF!</v>
      </c>
      <c r="W23" s="27"/>
    </row>
    <row r="25" spans="1:23" ht="15" x14ac:dyDescent="0.25">
      <c r="A25" s="14" t="str">
        <f>Meistersch.!R2</f>
        <v>Vancouver Stich</v>
      </c>
      <c r="M25" s="11"/>
      <c r="N25" s="11"/>
      <c r="O25" s="11"/>
      <c r="P25" s="11"/>
      <c r="Q25" s="11"/>
      <c r="R25" s="11" t="s">
        <v>35</v>
      </c>
      <c r="S25" s="11"/>
      <c r="T25" s="11"/>
    </row>
    <row r="26" spans="1:23" ht="15" thickBot="1" x14ac:dyDescent="0.25"/>
    <row r="27" spans="1:23" s="26" customFormat="1" ht="19.5" customHeight="1" thickBot="1" x14ac:dyDescent="0.25">
      <c r="A27" s="28"/>
      <c r="B27" s="29"/>
      <c r="C27" s="29"/>
      <c r="D27" s="29"/>
      <c r="E27" s="29"/>
      <c r="F27" s="29"/>
      <c r="G27" s="29"/>
      <c r="H27" s="29"/>
      <c r="I27" s="29"/>
      <c r="J27" s="30"/>
      <c r="K27" s="25"/>
      <c r="L27" s="25"/>
      <c r="M27" s="25"/>
      <c r="N27" s="25"/>
      <c r="O27" s="25"/>
      <c r="P27" s="25"/>
      <c r="Q27" s="25"/>
      <c r="R27" s="25"/>
      <c r="S27" s="25"/>
      <c r="T27" s="25"/>
      <c r="V27" s="27" t="e">
        <f>Meistersch.!#REF!</f>
        <v>#REF!</v>
      </c>
      <c r="W27" s="27"/>
    </row>
    <row r="29" spans="1:23" ht="15" x14ac:dyDescent="0.25">
      <c r="A29" s="14" t="str">
        <f>Meistersch.!T2</f>
        <v>Kreuzlingen</v>
      </c>
      <c r="M29" s="11"/>
      <c r="N29" s="11"/>
      <c r="O29" s="11"/>
      <c r="P29" s="11"/>
      <c r="Q29" s="11"/>
      <c r="R29" s="11" t="s">
        <v>45</v>
      </c>
      <c r="S29" s="11"/>
      <c r="T29" s="11"/>
    </row>
    <row r="30" spans="1:23" ht="15" thickBot="1" x14ac:dyDescent="0.25"/>
    <row r="31" spans="1:23" s="26" customFormat="1" ht="19.5" customHeight="1" thickBot="1" x14ac:dyDescent="0.25">
      <c r="A31" s="28"/>
      <c r="B31" s="29"/>
      <c r="C31" s="29"/>
      <c r="D31" s="29"/>
      <c r="E31" s="29"/>
      <c r="F31" s="30"/>
      <c r="G31" s="25"/>
      <c r="H31" s="28"/>
      <c r="I31" s="29"/>
      <c r="J31" s="29"/>
      <c r="K31" s="30"/>
      <c r="V31" s="27" t="e">
        <f>Meistersch.!#REF!</f>
        <v>#REF!</v>
      </c>
      <c r="W31" s="27"/>
    </row>
    <row r="33" spans="1:23" ht="15" x14ac:dyDescent="0.25">
      <c r="A33" s="14" t="str">
        <f>Meistersch.!V2</f>
        <v>Bussnang</v>
      </c>
      <c r="M33" s="11"/>
      <c r="N33" s="11"/>
      <c r="O33" s="11"/>
      <c r="P33" s="11"/>
      <c r="Q33" s="11"/>
      <c r="R33" s="11" t="s">
        <v>45</v>
      </c>
      <c r="S33" s="11"/>
      <c r="T33" s="11"/>
    </row>
    <row r="34" spans="1:23" ht="15" thickBot="1" x14ac:dyDescent="0.25"/>
    <row r="35" spans="1:23" s="26" customFormat="1" ht="19.5" customHeight="1" thickBot="1" x14ac:dyDescent="0.25">
      <c r="A35" s="28"/>
      <c r="B35" s="29"/>
      <c r="C35" s="29"/>
      <c r="D35" s="29"/>
      <c r="E35" s="29"/>
      <c r="F35" s="30"/>
      <c r="G35" s="25"/>
      <c r="H35" s="28"/>
      <c r="I35" s="29"/>
      <c r="J35" s="29"/>
      <c r="K35" s="30"/>
      <c r="V35" s="27" t="e">
        <f>Meistersch.!#REF!</f>
        <v>#REF!</v>
      </c>
      <c r="W35" s="27"/>
    </row>
    <row r="37" spans="1:23" ht="15" x14ac:dyDescent="0.25">
      <c r="A37" s="14" t="str">
        <f>Meistersch.!X2</f>
        <v>Kurzdorf / Langdorf</v>
      </c>
      <c r="M37" s="11"/>
      <c r="N37" s="11"/>
      <c r="O37" s="11"/>
      <c r="P37" s="11"/>
      <c r="Q37" s="11"/>
      <c r="R37" s="11" t="s">
        <v>45</v>
      </c>
      <c r="S37" s="11"/>
      <c r="T37" s="11"/>
    </row>
    <row r="38" spans="1:23" ht="15" thickBot="1" x14ac:dyDescent="0.25"/>
    <row r="39" spans="1:23" s="26" customFormat="1" ht="19.5" customHeight="1" thickBot="1" x14ac:dyDescent="0.25">
      <c r="A39" s="28"/>
      <c r="B39" s="29"/>
      <c r="C39" s="29"/>
      <c r="D39" s="29"/>
      <c r="E39" s="29"/>
      <c r="F39" s="30"/>
      <c r="G39" s="25"/>
      <c r="H39" s="28"/>
      <c r="I39" s="29"/>
      <c r="J39" s="29"/>
      <c r="K39" s="30"/>
      <c r="V39" s="27" t="e">
        <f>Meistersch.!#REF!</f>
        <v>#REF!</v>
      </c>
      <c r="W39" s="27"/>
    </row>
    <row r="42" spans="1:23" ht="15" x14ac:dyDescent="0.25">
      <c r="A42" s="14">
        <f>Meistersch.!Z2</f>
        <v>0</v>
      </c>
      <c r="M42" s="11"/>
      <c r="N42" s="11"/>
      <c r="O42" s="11"/>
      <c r="P42" s="11"/>
      <c r="Q42" s="11"/>
      <c r="R42" s="11" t="s">
        <v>45</v>
      </c>
      <c r="S42" s="11"/>
      <c r="T42" s="11"/>
    </row>
    <row r="43" spans="1:23" ht="15" thickBot="1" x14ac:dyDescent="0.25"/>
    <row r="44" spans="1:23" ht="15" thickBot="1" x14ac:dyDescent="0.25">
      <c r="A44" s="28"/>
      <c r="B44" s="29"/>
      <c r="C44" s="29"/>
      <c r="D44" s="29"/>
      <c r="E44" s="29"/>
      <c r="F44" s="30"/>
      <c r="G44" s="25"/>
      <c r="H44" s="28"/>
      <c r="I44" s="29"/>
      <c r="J44" s="29"/>
      <c r="K44" s="30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7" t="e">
        <f>Meistersch.!#REF!</f>
        <v>#REF!</v>
      </c>
      <c r="W44" s="27"/>
    </row>
    <row r="46" spans="1:23" ht="15" x14ac:dyDescent="0.25">
      <c r="A46" s="14">
        <f>Meistersch.!AB2</f>
        <v>0</v>
      </c>
      <c r="M46" s="11"/>
      <c r="N46" s="11"/>
      <c r="O46" s="11"/>
      <c r="P46" s="11"/>
      <c r="Q46" s="11"/>
      <c r="R46" s="11" t="s">
        <v>45</v>
      </c>
      <c r="S46" s="11"/>
      <c r="T46" s="11"/>
    </row>
    <row r="47" spans="1:23" ht="15" thickBot="1" x14ac:dyDescent="0.25"/>
    <row r="48" spans="1:23" s="26" customFormat="1" ht="19.5" customHeight="1" thickBot="1" x14ac:dyDescent="0.25">
      <c r="A48" s="28"/>
      <c r="B48" s="29"/>
      <c r="C48" s="29"/>
      <c r="D48" s="29"/>
      <c r="E48" s="29"/>
      <c r="F48" s="30"/>
      <c r="G48" s="25"/>
      <c r="H48" s="28"/>
      <c r="I48" s="29"/>
      <c r="J48" s="29"/>
      <c r="K48" s="30"/>
      <c r="V48" s="27" t="e">
        <f>Meistersch.!#REF!</f>
        <v>#REF!</v>
      </c>
      <c r="W48" s="27"/>
    </row>
    <row r="49" spans="1:23" s="26" customFormat="1" ht="19.5" customHeight="1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V49" s="25"/>
      <c r="W49" s="25"/>
    </row>
    <row r="50" spans="1:23" ht="15" x14ac:dyDescent="0.25">
      <c r="A50" s="14">
        <f>Meistersch.!AD2</f>
        <v>0</v>
      </c>
      <c r="M50" s="11"/>
      <c r="N50" s="11"/>
      <c r="O50" s="11"/>
      <c r="P50" s="11"/>
      <c r="Q50" s="11"/>
      <c r="R50" s="11" t="s">
        <v>45</v>
      </c>
      <c r="S50" s="11"/>
      <c r="T50" s="11"/>
    </row>
    <row r="51" spans="1:23" ht="15" thickBot="1" x14ac:dyDescent="0.25"/>
    <row r="52" spans="1:23" s="26" customFormat="1" ht="19.5" customHeight="1" thickBot="1" x14ac:dyDescent="0.25">
      <c r="A52" s="28"/>
      <c r="B52" s="29"/>
      <c r="C52" s="29"/>
      <c r="D52" s="29"/>
      <c r="E52" s="29"/>
      <c r="F52" s="30"/>
      <c r="G52" s="25"/>
      <c r="H52" s="28"/>
      <c r="I52" s="29"/>
      <c r="J52" s="29"/>
      <c r="K52" s="30"/>
      <c r="V52" s="27" t="e">
        <f>Meistersch.!#REF!</f>
        <v>#REF!</v>
      </c>
      <c r="W52" s="27"/>
    </row>
    <row r="53" spans="1:23" s="12" customFormat="1" ht="6.75" customHeight="1" x14ac:dyDescent="0.2"/>
  </sheetData>
  <phoneticPr fontId="0" type="noConversion"/>
  <pageMargins left="0.23" right="0.25" top="0.984251969" bottom="0.984251969" header="0.4921259845" footer="0.4921259845"/>
  <pageSetup paperSize="9" scale="77" orientation="portrait" horizontalDpi="4294967293" verticalDpi="4294967293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3"/>
  <sheetViews>
    <sheetView zoomScale="70" workbookViewId="0">
      <selection activeCell="Q19" sqref="Q19"/>
    </sheetView>
  </sheetViews>
  <sheetFormatPr baseColWidth="10" defaultRowHeight="14.25" x14ac:dyDescent="0.2"/>
  <cols>
    <col min="1" max="12" width="4.77734375" style="10" customWidth="1"/>
    <col min="13" max="22" width="4.33203125" style="10" customWidth="1"/>
    <col min="23" max="23" width="7.5546875" style="10" customWidth="1"/>
    <col min="24" max="16384" width="11.5546875" style="10"/>
  </cols>
  <sheetData>
    <row r="1" spans="1:23" ht="23.25" x14ac:dyDescent="0.35">
      <c r="A1" s="19" t="s">
        <v>62</v>
      </c>
    </row>
    <row r="2" spans="1:23" ht="23.25" x14ac:dyDescent="0.35">
      <c r="A2" s="13"/>
    </row>
    <row r="3" spans="1:23" s="17" customFormat="1" ht="18" x14ac:dyDescent="0.25">
      <c r="A3" s="16" t="s">
        <v>41</v>
      </c>
      <c r="C3" s="17" t="str">
        <f>Meistersch.!B16</f>
        <v>Höppli</v>
      </c>
      <c r="G3" s="16" t="s">
        <v>40</v>
      </c>
      <c r="J3" s="17" t="str">
        <f>Meistersch.!C16</f>
        <v>Isabelle</v>
      </c>
    </row>
    <row r="5" spans="1:23" ht="70.5" customHeight="1" x14ac:dyDescent="0.25">
      <c r="A5" s="14" t="str">
        <f>Meistersch.!N2</f>
        <v xml:space="preserve">Verbandsschiessen    </v>
      </c>
      <c r="M5" s="11"/>
      <c r="N5" s="11"/>
      <c r="O5" s="11"/>
      <c r="P5" s="11"/>
      <c r="Q5" s="11"/>
      <c r="R5" s="11" t="s">
        <v>45</v>
      </c>
      <c r="S5" s="11"/>
      <c r="T5" s="11"/>
      <c r="V5" s="15" t="s">
        <v>34</v>
      </c>
      <c r="W5" s="15" t="s">
        <v>33</v>
      </c>
    </row>
    <row r="6" spans="1:23" ht="15" thickBot="1" x14ac:dyDescent="0.25"/>
    <row r="7" spans="1:23" s="26" customFormat="1" ht="19.5" customHeight="1" thickBot="1" x14ac:dyDescent="0.25">
      <c r="A7" s="28"/>
      <c r="B7" s="29"/>
      <c r="C7" s="29"/>
      <c r="D7" s="29"/>
      <c r="E7" s="29"/>
      <c r="F7" s="30"/>
      <c r="G7" s="25"/>
      <c r="H7" s="28"/>
      <c r="I7" s="29"/>
      <c r="J7" s="29"/>
      <c r="K7" s="30"/>
      <c r="L7" s="25"/>
      <c r="M7" s="25"/>
      <c r="N7" s="25"/>
      <c r="O7" s="25"/>
      <c r="P7" s="25"/>
      <c r="Q7" s="25"/>
      <c r="R7" s="25"/>
      <c r="S7" s="25"/>
      <c r="T7" s="25"/>
      <c r="V7" s="27">
        <f>Meistersch.!N16</f>
        <v>87</v>
      </c>
      <c r="W7" s="27"/>
    </row>
    <row r="8" spans="1:23" ht="15" thickBot="1" x14ac:dyDescent="0.25"/>
    <row r="9" spans="1:23" ht="15.75" thickBot="1" x14ac:dyDescent="0.3">
      <c r="A9" s="14" t="str">
        <f>Meistersch.!H2</f>
        <v xml:space="preserve">Feldschiessen         </v>
      </c>
      <c r="M9" s="11"/>
      <c r="N9" s="11"/>
      <c r="O9" s="11"/>
      <c r="P9" s="11"/>
      <c r="Q9" s="11"/>
      <c r="R9" s="11" t="s">
        <v>51</v>
      </c>
      <c r="S9" s="11"/>
      <c r="T9" s="11"/>
      <c r="V9" s="27">
        <f>Meistersch.!H16</f>
        <v>55</v>
      </c>
      <c r="W9" s="25"/>
    </row>
    <row r="10" spans="1:23" ht="15" thickBot="1" x14ac:dyDescent="0.25"/>
    <row r="11" spans="1:23" ht="15.75" thickBot="1" x14ac:dyDescent="0.3">
      <c r="A11" s="14" t="str">
        <f>Meistersch.!$F$2</f>
        <v>Bundesprogramm</v>
      </c>
      <c r="V11" s="27">
        <f>Meistersch.!F16</f>
        <v>78</v>
      </c>
    </row>
    <row r="12" spans="1:23" ht="19.5" customHeight="1" x14ac:dyDescent="0.2"/>
    <row r="13" spans="1:23" ht="15" x14ac:dyDescent="0.25">
      <c r="A13" s="14" t="str">
        <f>Meistersch.!P2</f>
        <v>Einzelwettsch. 20er. Progr</v>
      </c>
      <c r="L13" s="11"/>
      <c r="M13" s="11"/>
      <c r="N13" s="11"/>
      <c r="O13" s="10" t="s">
        <v>67</v>
      </c>
      <c r="P13" s="11"/>
      <c r="Q13" s="11"/>
      <c r="S13" s="11"/>
      <c r="T13" s="11"/>
    </row>
    <row r="14" spans="1:23" ht="15" thickBot="1" x14ac:dyDescent="0.25"/>
    <row r="15" spans="1:23" s="26" customFormat="1" ht="19.5" customHeight="1" thickBot="1" x14ac:dyDescent="0.25">
      <c r="A15" s="28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31"/>
      <c r="S15" s="29"/>
      <c r="T15" s="30"/>
      <c r="V15" s="27">
        <f>Meistersch.!P16</f>
        <v>0</v>
      </c>
      <c r="W15" s="27"/>
    </row>
    <row r="16" spans="1:23" s="26" customFormat="1" ht="19.5" customHeight="1" x14ac:dyDescent="0.2">
      <c r="A16" s="40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V16" s="37"/>
      <c r="W16" s="25"/>
    </row>
    <row r="17" spans="1:23" ht="15" x14ac:dyDescent="0.25">
      <c r="A17" s="38" t="str">
        <f>Meistersch.!J2</f>
        <v>Kant Feldstich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M17" s="39"/>
      <c r="N17" s="39"/>
      <c r="O17" s="39"/>
      <c r="P17" s="39"/>
      <c r="Q17" s="39"/>
      <c r="R17" s="39" t="s">
        <v>36</v>
      </c>
      <c r="S17" s="39"/>
      <c r="T17" s="39"/>
      <c r="U17" s="12"/>
      <c r="V17" s="12"/>
    </row>
    <row r="18" spans="1:23" ht="15" thickBot="1" x14ac:dyDescent="0.25"/>
    <row r="19" spans="1:23" s="26" customFormat="1" ht="19.5" customHeight="1" thickBot="1" x14ac:dyDescent="0.25">
      <c r="A19" s="28"/>
      <c r="B19" s="29"/>
      <c r="C19" s="29"/>
      <c r="D19" s="30"/>
      <c r="F19" s="28"/>
      <c r="G19" s="29"/>
      <c r="H19" s="29"/>
      <c r="I19" s="30"/>
      <c r="J19" s="25"/>
      <c r="V19" s="27">
        <f>Meistersch.!J16</f>
        <v>67</v>
      </c>
      <c r="W19" s="27"/>
    </row>
    <row r="21" spans="1:23" ht="15" x14ac:dyDescent="0.25">
      <c r="A21" s="14" t="str">
        <f>Meistersch.!L2</f>
        <v>Kant Standstich</v>
      </c>
      <c r="M21" s="11"/>
      <c r="N21" s="11"/>
      <c r="O21" s="11"/>
      <c r="P21" s="11"/>
      <c r="Q21" s="11"/>
      <c r="R21" s="11" t="s">
        <v>35</v>
      </c>
      <c r="S21" s="11"/>
      <c r="T21" s="11"/>
    </row>
    <row r="22" spans="1:23" ht="15" thickBot="1" x14ac:dyDescent="0.25"/>
    <row r="23" spans="1:23" s="26" customFormat="1" ht="19.5" customHeight="1" thickBot="1" x14ac:dyDescent="0.25">
      <c r="A23" s="28"/>
      <c r="B23" s="29"/>
      <c r="C23" s="29"/>
      <c r="D23" s="29"/>
      <c r="E23" s="29"/>
      <c r="F23" s="31"/>
      <c r="G23" s="29"/>
      <c r="H23" s="29"/>
      <c r="I23" s="29"/>
      <c r="J23" s="30"/>
      <c r="V23" s="27">
        <f>Meistersch.!L16</f>
        <v>84</v>
      </c>
      <c r="W23" s="27"/>
    </row>
    <row r="25" spans="1:23" ht="15" x14ac:dyDescent="0.25">
      <c r="A25" s="14" t="str">
        <f>Meistersch.!R2</f>
        <v>Vancouver Stich</v>
      </c>
      <c r="M25" s="11"/>
      <c r="N25" s="11"/>
      <c r="O25" s="11"/>
      <c r="P25" s="11"/>
      <c r="Q25" s="11"/>
      <c r="R25" s="11" t="s">
        <v>35</v>
      </c>
      <c r="S25" s="11"/>
      <c r="T25" s="11"/>
    </row>
    <row r="26" spans="1:23" ht="15" thickBot="1" x14ac:dyDescent="0.25"/>
    <row r="27" spans="1:23" s="26" customFormat="1" ht="19.5" customHeight="1" thickBot="1" x14ac:dyDescent="0.25">
      <c r="A27" s="28"/>
      <c r="B27" s="29"/>
      <c r="C27" s="29"/>
      <c r="D27" s="29"/>
      <c r="E27" s="29"/>
      <c r="F27" s="29"/>
      <c r="G27" s="29"/>
      <c r="H27" s="29"/>
      <c r="I27" s="29"/>
      <c r="J27" s="30"/>
      <c r="K27" s="25"/>
      <c r="L27" s="25"/>
      <c r="M27" s="25"/>
      <c r="N27" s="25"/>
      <c r="O27" s="25"/>
      <c r="P27" s="25"/>
      <c r="Q27" s="25"/>
      <c r="R27" s="25"/>
      <c r="S27" s="25"/>
      <c r="T27" s="25"/>
      <c r="V27" s="27">
        <f>Meistersch.!R16</f>
        <v>87</v>
      </c>
      <c r="W27" s="27"/>
    </row>
    <row r="29" spans="1:23" ht="15" x14ac:dyDescent="0.25">
      <c r="A29" s="14" t="str">
        <f>Meistersch.!T2</f>
        <v>Kreuzlingen</v>
      </c>
      <c r="M29" s="11"/>
      <c r="N29" s="11"/>
      <c r="O29" s="11"/>
      <c r="P29" s="11"/>
      <c r="Q29" s="11"/>
      <c r="R29" s="11" t="s">
        <v>45</v>
      </c>
      <c r="S29" s="11"/>
      <c r="T29" s="11"/>
    </row>
    <row r="30" spans="1:23" ht="15" thickBot="1" x14ac:dyDescent="0.25"/>
    <row r="31" spans="1:23" s="26" customFormat="1" ht="19.5" customHeight="1" thickBot="1" x14ac:dyDescent="0.25">
      <c r="A31" s="28"/>
      <c r="B31" s="29"/>
      <c r="C31" s="29"/>
      <c r="D31" s="29"/>
      <c r="E31" s="29"/>
      <c r="F31" s="30"/>
      <c r="G31" s="25"/>
      <c r="H31" s="28"/>
      <c r="I31" s="29"/>
      <c r="J31" s="29"/>
      <c r="K31" s="30"/>
      <c r="V31" s="27">
        <f>Meistersch.!T16</f>
        <v>0</v>
      </c>
      <c r="W31" s="27"/>
    </row>
    <row r="33" spans="1:23" ht="15" x14ac:dyDescent="0.25">
      <c r="A33" s="14" t="str">
        <f>Meistersch.!V2</f>
        <v>Bussnang</v>
      </c>
      <c r="M33" s="11"/>
      <c r="N33" s="11"/>
      <c r="O33" s="11"/>
      <c r="P33" s="11"/>
      <c r="Q33" s="11"/>
      <c r="R33" s="11" t="s">
        <v>45</v>
      </c>
      <c r="S33" s="11"/>
      <c r="T33" s="11"/>
    </row>
    <row r="34" spans="1:23" ht="15" thickBot="1" x14ac:dyDescent="0.25"/>
    <row r="35" spans="1:23" s="26" customFormat="1" ht="19.5" customHeight="1" thickBot="1" x14ac:dyDescent="0.25">
      <c r="A35" s="28"/>
      <c r="B35" s="29"/>
      <c r="C35" s="29"/>
      <c r="D35" s="29"/>
      <c r="E35" s="29"/>
      <c r="F35" s="30"/>
      <c r="G35" s="25"/>
      <c r="H35" s="28"/>
      <c r="I35" s="29"/>
      <c r="J35" s="29"/>
      <c r="K35" s="30"/>
      <c r="V35" s="27">
        <f>Meistersch.!V16</f>
        <v>0</v>
      </c>
      <c r="W35" s="27"/>
    </row>
    <row r="37" spans="1:23" ht="15" x14ac:dyDescent="0.25">
      <c r="A37" s="14" t="str">
        <f>Meistersch.!X2</f>
        <v>Kurzdorf / Langdorf</v>
      </c>
      <c r="M37" s="11"/>
      <c r="N37" s="11"/>
      <c r="O37" s="11"/>
      <c r="P37" s="11"/>
      <c r="Q37" s="11"/>
      <c r="R37" s="11" t="s">
        <v>45</v>
      </c>
      <c r="S37" s="11"/>
      <c r="T37" s="11"/>
    </row>
    <row r="38" spans="1:23" ht="15" thickBot="1" x14ac:dyDescent="0.25"/>
    <row r="39" spans="1:23" s="26" customFormat="1" ht="19.5" customHeight="1" thickBot="1" x14ac:dyDescent="0.25">
      <c r="A39" s="28"/>
      <c r="B39" s="29"/>
      <c r="C39" s="29"/>
      <c r="D39" s="29"/>
      <c r="E39" s="29"/>
      <c r="F39" s="30"/>
      <c r="G39" s="25"/>
      <c r="H39" s="28"/>
      <c r="I39" s="29"/>
      <c r="J39" s="29"/>
      <c r="K39" s="30"/>
      <c r="V39" s="27">
        <f>Meistersch.!X16</f>
        <v>0</v>
      </c>
      <c r="W39" s="27"/>
    </row>
    <row r="42" spans="1:23" ht="15" x14ac:dyDescent="0.25">
      <c r="A42" s="14">
        <f>Meistersch.!Z2</f>
        <v>0</v>
      </c>
      <c r="M42" s="11"/>
      <c r="N42" s="11"/>
      <c r="O42" s="11"/>
      <c r="P42" s="11"/>
      <c r="Q42" s="11"/>
      <c r="R42" s="11" t="s">
        <v>45</v>
      </c>
      <c r="S42" s="11"/>
      <c r="T42" s="11"/>
    </row>
    <row r="43" spans="1:23" ht="15" thickBot="1" x14ac:dyDescent="0.25"/>
    <row r="44" spans="1:23" ht="15" thickBot="1" x14ac:dyDescent="0.25">
      <c r="A44" s="28"/>
      <c r="B44" s="29"/>
      <c r="C44" s="29"/>
      <c r="D44" s="29"/>
      <c r="E44" s="29"/>
      <c r="F44" s="30"/>
      <c r="G44" s="25"/>
      <c r="H44" s="28"/>
      <c r="I44" s="29"/>
      <c r="J44" s="29"/>
      <c r="K44" s="30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7">
        <f>Meistersch.!Z16</f>
        <v>0</v>
      </c>
      <c r="W44" s="27"/>
    </row>
    <row r="46" spans="1:23" ht="15" x14ac:dyDescent="0.25">
      <c r="A46" s="14">
        <f>Meistersch.!AB2</f>
        <v>0</v>
      </c>
      <c r="M46" s="11"/>
      <c r="N46" s="11"/>
      <c r="O46" s="11"/>
      <c r="P46" s="11"/>
      <c r="Q46" s="11"/>
      <c r="R46" s="11" t="s">
        <v>45</v>
      </c>
      <c r="S46" s="11"/>
      <c r="T46" s="11"/>
    </row>
    <row r="47" spans="1:23" ht="15" thickBot="1" x14ac:dyDescent="0.25"/>
    <row r="48" spans="1:23" s="26" customFormat="1" ht="19.5" customHeight="1" thickBot="1" x14ac:dyDescent="0.25">
      <c r="A48" s="28"/>
      <c r="B48" s="29"/>
      <c r="C48" s="29"/>
      <c r="D48" s="29"/>
      <c r="E48" s="29"/>
      <c r="F48" s="30"/>
      <c r="G48" s="25"/>
      <c r="H48" s="28"/>
      <c r="I48" s="29"/>
      <c r="J48" s="29"/>
      <c r="K48" s="30"/>
      <c r="V48" s="27">
        <f>Meistersch.!Z16</f>
        <v>0</v>
      </c>
      <c r="W48" s="27"/>
    </row>
    <row r="49" spans="1:23" s="26" customFormat="1" ht="19.5" customHeight="1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V49" s="25"/>
      <c r="W49" s="25"/>
    </row>
    <row r="50" spans="1:23" ht="15" x14ac:dyDescent="0.25">
      <c r="A50" s="14">
        <f>Meistersch.!AD2</f>
        <v>0</v>
      </c>
      <c r="M50" s="11"/>
      <c r="N50" s="11"/>
      <c r="O50" s="11"/>
      <c r="P50" s="11"/>
      <c r="Q50" s="11"/>
      <c r="R50" s="11" t="s">
        <v>45</v>
      </c>
      <c r="S50" s="11"/>
      <c r="T50" s="11"/>
    </row>
    <row r="51" spans="1:23" ht="15" thickBot="1" x14ac:dyDescent="0.25"/>
    <row r="52" spans="1:23" s="26" customFormat="1" ht="19.5" customHeight="1" thickBot="1" x14ac:dyDescent="0.25">
      <c r="A52" s="28"/>
      <c r="B52" s="29"/>
      <c r="C52" s="29"/>
      <c r="D52" s="29"/>
      <c r="E52" s="29"/>
      <c r="F52" s="30"/>
      <c r="G52" s="25"/>
      <c r="H52" s="28"/>
      <c r="I52" s="29"/>
      <c r="J52" s="29"/>
      <c r="K52" s="30"/>
      <c r="V52" s="27">
        <f>Meistersch.!AD16</f>
        <v>0</v>
      </c>
      <c r="W52" s="27"/>
    </row>
    <row r="53" spans="1:23" s="12" customFormat="1" ht="6.75" customHeight="1" x14ac:dyDescent="0.2"/>
  </sheetData>
  <phoneticPr fontId="0" type="noConversion"/>
  <pageMargins left="0.24" right="0.3" top="0.984251969" bottom="0.984251969" header="0.4921259845" footer="0.4921259845"/>
  <pageSetup paperSize="9" scale="76" orientation="portrait" horizontalDpi="4294967293" verticalDpi="4294967293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3"/>
  <sheetViews>
    <sheetView zoomScale="70" workbookViewId="0">
      <selection activeCell="Q19" sqref="Q19"/>
    </sheetView>
  </sheetViews>
  <sheetFormatPr baseColWidth="10" defaultRowHeight="14.25" x14ac:dyDescent="0.2"/>
  <cols>
    <col min="1" max="12" width="4.77734375" style="10" customWidth="1"/>
    <col min="13" max="22" width="4.33203125" style="10" customWidth="1"/>
    <col min="23" max="23" width="9.5546875" style="10" customWidth="1"/>
    <col min="24" max="16384" width="11.5546875" style="10"/>
  </cols>
  <sheetData>
    <row r="1" spans="1:23" ht="23.25" x14ac:dyDescent="0.35">
      <c r="A1" s="19" t="s">
        <v>62</v>
      </c>
    </row>
    <row r="2" spans="1:23" ht="23.25" x14ac:dyDescent="0.35">
      <c r="A2" s="13"/>
    </row>
    <row r="3" spans="1:23" s="17" customFormat="1" ht="18" x14ac:dyDescent="0.25">
      <c r="A3" s="16" t="s">
        <v>41</v>
      </c>
      <c r="C3" s="17" t="str">
        <f>Meistersch.!B18</f>
        <v>Hervieux</v>
      </c>
      <c r="G3" s="16" t="s">
        <v>40</v>
      </c>
      <c r="J3" s="17" t="str">
        <f>Meistersch.!C18</f>
        <v>Patrick</v>
      </c>
    </row>
    <row r="5" spans="1:23" ht="70.5" customHeight="1" x14ac:dyDescent="0.25">
      <c r="A5" s="14" t="str">
        <f>Meistersch.!N2</f>
        <v xml:space="preserve">Verbandsschiessen    </v>
      </c>
      <c r="M5" s="11"/>
      <c r="N5" s="11"/>
      <c r="O5" s="11"/>
      <c r="P5" s="11"/>
      <c r="Q5" s="11"/>
      <c r="R5" s="11" t="s">
        <v>45</v>
      </c>
      <c r="S5" s="11"/>
      <c r="T5" s="11"/>
      <c r="V5" s="15" t="s">
        <v>34</v>
      </c>
      <c r="W5" s="15" t="s">
        <v>33</v>
      </c>
    </row>
    <row r="6" spans="1:23" ht="15" thickBot="1" x14ac:dyDescent="0.25"/>
    <row r="7" spans="1:23" s="26" customFormat="1" ht="19.5" customHeight="1" thickBot="1" x14ac:dyDescent="0.25">
      <c r="A7" s="28"/>
      <c r="B7" s="29"/>
      <c r="C7" s="29"/>
      <c r="D7" s="29"/>
      <c r="E7" s="29"/>
      <c r="F7" s="30"/>
      <c r="G7" s="25"/>
      <c r="H7" s="28"/>
      <c r="I7" s="29"/>
      <c r="J7" s="29"/>
      <c r="K7" s="30"/>
      <c r="L7" s="25"/>
      <c r="M7" s="25"/>
      <c r="N7" s="25"/>
      <c r="O7" s="25"/>
      <c r="P7" s="25"/>
      <c r="Q7" s="25"/>
      <c r="R7" s="25"/>
      <c r="S7" s="25"/>
      <c r="T7" s="25"/>
      <c r="V7" s="27">
        <f>Meistersch.!N18</f>
        <v>74</v>
      </c>
      <c r="W7" s="27"/>
    </row>
    <row r="8" spans="1:23" ht="15" thickBot="1" x14ac:dyDescent="0.25"/>
    <row r="9" spans="1:23" ht="15.75" thickBot="1" x14ac:dyDescent="0.3">
      <c r="A9" s="14" t="str">
        <f>Meistersch.!H2</f>
        <v xml:space="preserve">Feldschiessen         </v>
      </c>
      <c r="M9" s="11"/>
      <c r="N9" s="11"/>
      <c r="O9" s="11"/>
      <c r="P9" s="11"/>
      <c r="Q9" s="11"/>
      <c r="R9" s="11" t="s">
        <v>51</v>
      </c>
      <c r="S9" s="11"/>
      <c r="T9" s="11"/>
      <c r="V9" s="27">
        <f>Meistersch.!H18</f>
        <v>58</v>
      </c>
      <c r="W9" s="25"/>
    </row>
    <row r="10" spans="1:23" ht="15" thickBot="1" x14ac:dyDescent="0.25"/>
    <row r="11" spans="1:23" ht="15.75" thickBot="1" x14ac:dyDescent="0.3">
      <c r="A11" s="14" t="str">
        <f>Meistersch.!$F$2</f>
        <v>Bundesprogramm</v>
      </c>
      <c r="V11" s="27">
        <f>Meistersch.!F18</f>
        <v>75</v>
      </c>
    </row>
    <row r="12" spans="1:23" ht="19.5" customHeight="1" x14ac:dyDescent="0.2"/>
    <row r="13" spans="1:23" ht="15" x14ac:dyDescent="0.25">
      <c r="A13" s="14" t="str">
        <f>Meistersch.!P2</f>
        <v>Einzelwettsch. 20er. Progr</v>
      </c>
      <c r="L13" s="11"/>
      <c r="M13" s="11"/>
      <c r="N13" s="11"/>
      <c r="O13" s="10" t="s">
        <v>67</v>
      </c>
      <c r="P13" s="11"/>
      <c r="Q13" s="11"/>
      <c r="S13" s="11"/>
      <c r="T13" s="11"/>
    </row>
    <row r="14" spans="1:23" ht="15" thickBot="1" x14ac:dyDescent="0.25"/>
    <row r="15" spans="1:23" s="26" customFormat="1" ht="19.5" customHeight="1" thickBot="1" x14ac:dyDescent="0.25">
      <c r="A15" s="28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31"/>
      <c r="S15" s="29"/>
      <c r="T15" s="30"/>
      <c r="V15" s="27">
        <f>Meistersch.!P18</f>
        <v>0</v>
      </c>
      <c r="W15" s="27"/>
    </row>
    <row r="16" spans="1:23" s="26" customFormat="1" ht="19.5" customHeight="1" x14ac:dyDescent="0.2">
      <c r="A16" s="40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V16" s="37"/>
      <c r="W16" s="25"/>
    </row>
    <row r="17" spans="1:23" ht="15" x14ac:dyDescent="0.25">
      <c r="A17" s="38" t="str">
        <f>Meistersch.!J2</f>
        <v>Kant Feldstich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M17" s="39"/>
      <c r="N17" s="39"/>
      <c r="O17" s="39"/>
      <c r="P17" s="39"/>
      <c r="Q17" s="39"/>
      <c r="R17" s="39" t="s">
        <v>36</v>
      </c>
      <c r="S17" s="39"/>
      <c r="T17" s="39"/>
      <c r="U17" s="12"/>
      <c r="V17" s="12"/>
    </row>
    <row r="18" spans="1:23" ht="15" thickBot="1" x14ac:dyDescent="0.25"/>
    <row r="19" spans="1:23" s="26" customFormat="1" ht="19.5" customHeight="1" thickBot="1" x14ac:dyDescent="0.25">
      <c r="A19" s="28"/>
      <c r="B19" s="29"/>
      <c r="C19" s="29"/>
      <c r="D19" s="30"/>
      <c r="F19" s="28"/>
      <c r="G19" s="29"/>
      <c r="H19" s="29"/>
      <c r="I19" s="30"/>
      <c r="J19" s="25"/>
      <c r="V19" s="27">
        <f>Meistersch.!J18</f>
        <v>66</v>
      </c>
      <c r="W19" s="27"/>
    </row>
    <row r="21" spans="1:23" ht="15" x14ac:dyDescent="0.25">
      <c r="A21" s="14" t="str">
        <f>Meistersch.!L2</f>
        <v>Kant Standstich</v>
      </c>
      <c r="M21" s="11"/>
      <c r="N21" s="11"/>
      <c r="O21" s="11"/>
      <c r="P21" s="11"/>
      <c r="Q21" s="11"/>
      <c r="R21" s="11" t="s">
        <v>35</v>
      </c>
      <c r="S21" s="11"/>
      <c r="T21" s="11"/>
    </row>
    <row r="22" spans="1:23" ht="15" thickBot="1" x14ac:dyDescent="0.25"/>
    <row r="23" spans="1:23" s="26" customFormat="1" ht="19.5" customHeight="1" thickBot="1" x14ac:dyDescent="0.25">
      <c r="A23" s="28"/>
      <c r="B23" s="29"/>
      <c r="C23" s="29"/>
      <c r="D23" s="29"/>
      <c r="E23" s="29"/>
      <c r="F23" s="31"/>
      <c r="G23" s="29"/>
      <c r="H23" s="29"/>
      <c r="I23" s="29"/>
      <c r="J23" s="30"/>
      <c r="V23" s="27">
        <f>Meistersch.!L18</f>
        <v>73</v>
      </c>
      <c r="W23" s="27"/>
    </row>
    <row r="25" spans="1:23" ht="15" x14ac:dyDescent="0.25">
      <c r="A25" s="14" t="str">
        <f>Meistersch.!R2</f>
        <v>Vancouver Stich</v>
      </c>
      <c r="M25" s="11"/>
      <c r="N25" s="11"/>
      <c r="O25" s="11"/>
      <c r="P25" s="11"/>
      <c r="Q25" s="11"/>
      <c r="R25" s="11" t="s">
        <v>35</v>
      </c>
      <c r="S25" s="11"/>
      <c r="T25" s="11"/>
    </row>
    <row r="26" spans="1:23" ht="15" thickBot="1" x14ac:dyDescent="0.25"/>
    <row r="27" spans="1:23" s="26" customFormat="1" ht="19.5" customHeight="1" thickBot="1" x14ac:dyDescent="0.25">
      <c r="A27" s="28"/>
      <c r="B27" s="29"/>
      <c r="C27" s="29"/>
      <c r="D27" s="29"/>
      <c r="E27" s="29"/>
      <c r="F27" s="29"/>
      <c r="G27" s="29"/>
      <c r="H27" s="29"/>
      <c r="I27" s="29"/>
      <c r="J27" s="30"/>
      <c r="K27" s="25"/>
      <c r="L27" s="25"/>
      <c r="M27" s="25"/>
      <c r="N27" s="25"/>
      <c r="O27" s="25"/>
      <c r="P27" s="25"/>
      <c r="Q27" s="25"/>
      <c r="R27" s="25"/>
      <c r="S27" s="25"/>
      <c r="T27" s="25"/>
      <c r="V27" s="27">
        <f>Meistersch.!R18</f>
        <v>71</v>
      </c>
      <c r="W27" s="27"/>
    </row>
    <row r="29" spans="1:23" ht="15" x14ac:dyDescent="0.25">
      <c r="A29" s="14" t="str">
        <f>Meistersch.!T2</f>
        <v>Kreuzlingen</v>
      </c>
      <c r="M29" s="11"/>
      <c r="N29" s="11"/>
      <c r="O29" s="11"/>
      <c r="P29" s="11"/>
      <c r="Q29" s="11"/>
      <c r="R29" s="11" t="s">
        <v>45</v>
      </c>
      <c r="S29" s="11"/>
      <c r="T29" s="11"/>
    </row>
    <row r="30" spans="1:23" ht="15" thickBot="1" x14ac:dyDescent="0.25"/>
    <row r="31" spans="1:23" s="26" customFormat="1" ht="19.5" customHeight="1" thickBot="1" x14ac:dyDescent="0.25">
      <c r="A31" s="28"/>
      <c r="B31" s="29"/>
      <c r="C31" s="29"/>
      <c r="D31" s="29"/>
      <c r="E31" s="29"/>
      <c r="F31" s="30"/>
      <c r="G31" s="25"/>
      <c r="H31" s="28"/>
      <c r="I31" s="29"/>
      <c r="J31" s="29"/>
      <c r="K31" s="30"/>
      <c r="V31" s="27">
        <f>Meistersch.!T18</f>
        <v>0</v>
      </c>
      <c r="W31" s="27"/>
    </row>
    <row r="33" spans="1:23" ht="15" x14ac:dyDescent="0.25">
      <c r="A33" s="14" t="str">
        <f>Meistersch.!V2</f>
        <v>Bussnang</v>
      </c>
      <c r="M33" s="11"/>
      <c r="N33" s="11"/>
      <c r="O33" s="11"/>
      <c r="P33" s="11"/>
      <c r="Q33" s="11"/>
      <c r="R33" s="11" t="s">
        <v>45</v>
      </c>
      <c r="S33" s="11"/>
      <c r="T33" s="11"/>
    </row>
    <row r="34" spans="1:23" ht="15" thickBot="1" x14ac:dyDescent="0.25"/>
    <row r="35" spans="1:23" s="26" customFormat="1" ht="19.5" customHeight="1" thickBot="1" x14ac:dyDescent="0.25">
      <c r="A35" s="28"/>
      <c r="B35" s="29"/>
      <c r="C35" s="29"/>
      <c r="D35" s="29"/>
      <c r="E35" s="29"/>
      <c r="F35" s="30"/>
      <c r="G35" s="25"/>
      <c r="H35" s="28"/>
      <c r="I35" s="29"/>
      <c r="J35" s="29"/>
      <c r="K35" s="30"/>
      <c r="V35" s="27">
        <f>Meistersch.!V18</f>
        <v>0</v>
      </c>
      <c r="W35" s="27"/>
    </row>
    <row r="37" spans="1:23" ht="15" x14ac:dyDescent="0.25">
      <c r="A37" s="14" t="str">
        <f>Meistersch.!X2</f>
        <v>Kurzdorf / Langdorf</v>
      </c>
      <c r="M37" s="11"/>
      <c r="N37" s="11"/>
      <c r="O37" s="11"/>
      <c r="P37" s="11"/>
      <c r="Q37" s="11"/>
      <c r="R37" s="11" t="s">
        <v>45</v>
      </c>
      <c r="S37" s="11"/>
      <c r="T37" s="11"/>
    </row>
    <row r="38" spans="1:23" ht="15" thickBot="1" x14ac:dyDescent="0.25"/>
    <row r="39" spans="1:23" s="26" customFormat="1" ht="19.5" customHeight="1" thickBot="1" x14ac:dyDescent="0.25">
      <c r="A39" s="28"/>
      <c r="B39" s="29"/>
      <c r="C39" s="29"/>
      <c r="D39" s="29"/>
      <c r="E39" s="29"/>
      <c r="F39" s="30"/>
      <c r="G39" s="25"/>
      <c r="H39" s="28"/>
      <c r="I39" s="29"/>
      <c r="J39" s="29"/>
      <c r="K39" s="30"/>
      <c r="V39" s="27">
        <f>Meistersch.!X18</f>
        <v>0</v>
      </c>
      <c r="W39" s="27"/>
    </row>
    <row r="42" spans="1:23" ht="15" x14ac:dyDescent="0.25">
      <c r="A42" s="14">
        <f>Meistersch.!Z2</f>
        <v>0</v>
      </c>
      <c r="M42" s="11"/>
      <c r="N42" s="11"/>
      <c r="O42" s="11"/>
      <c r="P42" s="11"/>
      <c r="Q42" s="11"/>
      <c r="R42" s="11" t="s">
        <v>45</v>
      </c>
      <c r="S42" s="11"/>
      <c r="T42" s="11"/>
    </row>
    <row r="43" spans="1:23" ht="15" thickBot="1" x14ac:dyDescent="0.25"/>
    <row r="44" spans="1:23" ht="15" thickBot="1" x14ac:dyDescent="0.25">
      <c r="A44" s="28"/>
      <c r="B44" s="29"/>
      <c r="C44" s="29"/>
      <c r="D44" s="29"/>
      <c r="E44" s="29"/>
      <c r="F44" s="30"/>
      <c r="G44" s="25"/>
      <c r="H44" s="28"/>
      <c r="I44" s="29"/>
      <c r="J44" s="29"/>
      <c r="K44" s="30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7">
        <f>Meistersch.!Z18</f>
        <v>0</v>
      </c>
      <c r="W44" s="27"/>
    </row>
    <row r="46" spans="1:23" ht="15" x14ac:dyDescent="0.25">
      <c r="A46" s="14">
        <f>Meistersch.!AB2</f>
        <v>0</v>
      </c>
      <c r="M46" s="11"/>
      <c r="N46" s="11"/>
      <c r="O46" s="11"/>
      <c r="P46" s="11"/>
      <c r="Q46" s="11"/>
      <c r="R46" s="11" t="s">
        <v>45</v>
      </c>
      <c r="S46" s="11"/>
      <c r="T46" s="11"/>
    </row>
    <row r="47" spans="1:23" ht="15" thickBot="1" x14ac:dyDescent="0.25"/>
    <row r="48" spans="1:23" s="26" customFormat="1" ht="19.5" customHeight="1" thickBot="1" x14ac:dyDescent="0.25">
      <c r="A48" s="28"/>
      <c r="B48" s="29"/>
      <c r="C48" s="29"/>
      <c r="D48" s="29"/>
      <c r="E48" s="29"/>
      <c r="F48" s="30"/>
      <c r="G48" s="25"/>
      <c r="H48" s="28"/>
      <c r="I48" s="29"/>
      <c r="J48" s="29"/>
      <c r="K48" s="30"/>
      <c r="V48" s="27">
        <f>Meistersch.!AB18</f>
        <v>0</v>
      </c>
      <c r="W48" s="27"/>
    </row>
    <row r="49" spans="1:23" s="26" customFormat="1" ht="19.5" customHeight="1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V49" s="25"/>
      <c r="W49" s="25"/>
    </row>
    <row r="50" spans="1:23" ht="15" x14ac:dyDescent="0.25">
      <c r="A50" s="14">
        <f>Meistersch.!AD2</f>
        <v>0</v>
      </c>
      <c r="M50" s="11"/>
      <c r="N50" s="11"/>
      <c r="O50" s="11"/>
      <c r="P50" s="11"/>
      <c r="Q50" s="11"/>
      <c r="R50" s="11" t="s">
        <v>45</v>
      </c>
      <c r="S50" s="11"/>
      <c r="T50" s="11"/>
    </row>
    <row r="51" spans="1:23" ht="15" thickBot="1" x14ac:dyDescent="0.25"/>
    <row r="52" spans="1:23" s="26" customFormat="1" ht="19.5" customHeight="1" thickBot="1" x14ac:dyDescent="0.25">
      <c r="A52" s="28"/>
      <c r="B52" s="29"/>
      <c r="C52" s="29"/>
      <c r="D52" s="29"/>
      <c r="E52" s="29"/>
      <c r="F52" s="30"/>
      <c r="G52" s="25"/>
      <c r="H52" s="28"/>
      <c r="I52" s="29"/>
      <c r="J52" s="29"/>
      <c r="K52" s="30"/>
      <c r="V52" s="27">
        <f>Meistersch.!AD18</f>
        <v>0</v>
      </c>
      <c r="W52" s="27"/>
    </row>
    <row r="53" spans="1:23" s="12" customFormat="1" ht="6.75" customHeight="1" x14ac:dyDescent="0.2"/>
  </sheetData>
  <phoneticPr fontId="0" type="noConversion"/>
  <pageMargins left="0.23" right="0.3" top="0.984251969" bottom="0.984251969" header="0.4921259845" footer="0.4921259845"/>
  <pageSetup paperSize="9" scale="75" orientation="portrait" horizontalDpi="4294967293" verticalDpi="4294967293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3"/>
  <sheetViews>
    <sheetView zoomScale="70" workbookViewId="0">
      <selection activeCell="Q19" sqref="Q19"/>
    </sheetView>
  </sheetViews>
  <sheetFormatPr baseColWidth="10" defaultRowHeight="14.25" x14ac:dyDescent="0.2"/>
  <cols>
    <col min="1" max="12" width="4.77734375" style="10" customWidth="1"/>
    <col min="13" max="22" width="4.33203125" style="10" customWidth="1"/>
    <col min="23" max="23" width="7.5546875" style="10" customWidth="1"/>
    <col min="24" max="16384" width="11.5546875" style="10"/>
  </cols>
  <sheetData>
    <row r="1" spans="1:23" ht="23.25" x14ac:dyDescent="0.35">
      <c r="A1" s="19" t="s">
        <v>62</v>
      </c>
    </row>
    <row r="2" spans="1:23" ht="23.25" x14ac:dyDescent="0.35">
      <c r="A2" s="13"/>
    </row>
    <row r="3" spans="1:23" s="17" customFormat="1" ht="18" x14ac:dyDescent="0.25">
      <c r="A3" s="16" t="s">
        <v>41</v>
      </c>
      <c r="C3" s="17" t="str">
        <f>Meistersch.!B20</f>
        <v>Meier</v>
      </c>
      <c r="G3" s="16" t="s">
        <v>40</v>
      </c>
      <c r="J3" s="17" t="str">
        <f>Meistersch.!C20</f>
        <v>Franziska</v>
      </c>
    </row>
    <row r="5" spans="1:23" ht="70.5" customHeight="1" x14ac:dyDescent="0.25">
      <c r="A5" s="14" t="str">
        <f>Meistersch.!N2</f>
        <v xml:space="preserve">Verbandsschiessen    </v>
      </c>
      <c r="M5" s="11"/>
      <c r="N5" s="11"/>
      <c r="O5" s="11"/>
      <c r="P5" s="11"/>
      <c r="Q5" s="11"/>
      <c r="R5" s="11" t="s">
        <v>45</v>
      </c>
      <c r="S5" s="11"/>
      <c r="T5" s="11"/>
      <c r="V5" s="15" t="s">
        <v>34</v>
      </c>
      <c r="W5" s="15" t="s">
        <v>33</v>
      </c>
    </row>
    <row r="6" spans="1:23" ht="15" thickBot="1" x14ac:dyDescent="0.25"/>
    <row r="7" spans="1:23" s="26" customFormat="1" ht="19.5" customHeight="1" thickBot="1" x14ac:dyDescent="0.25">
      <c r="A7" s="28"/>
      <c r="B7" s="29"/>
      <c r="C7" s="29"/>
      <c r="D7" s="29"/>
      <c r="E7" s="29"/>
      <c r="F7" s="30"/>
      <c r="G7" s="25"/>
      <c r="H7" s="28"/>
      <c r="I7" s="29"/>
      <c r="J7" s="29"/>
      <c r="K7" s="30"/>
      <c r="L7" s="25"/>
      <c r="M7" s="25"/>
      <c r="N7" s="25"/>
      <c r="O7" s="25"/>
      <c r="P7" s="25"/>
      <c r="Q7" s="25"/>
      <c r="R7" s="25"/>
      <c r="S7" s="25"/>
      <c r="T7" s="25"/>
      <c r="V7" s="27">
        <f>Meistersch.!N20</f>
        <v>0</v>
      </c>
      <c r="W7" s="27"/>
    </row>
    <row r="8" spans="1:23" ht="15" thickBot="1" x14ac:dyDescent="0.25"/>
    <row r="9" spans="1:23" ht="15.75" thickBot="1" x14ac:dyDescent="0.3">
      <c r="A9" s="14" t="str">
        <f>Meistersch.!H2</f>
        <v xml:space="preserve">Feldschiessen         </v>
      </c>
      <c r="M9" s="11"/>
      <c r="N9" s="11"/>
      <c r="O9" s="11"/>
      <c r="P9" s="11"/>
      <c r="Q9" s="11"/>
      <c r="R9" s="11" t="s">
        <v>51</v>
      </c>
      <c r="S9" s="11"/>
      <c r="T9" s="11"/>
      <c r="V9" s="27">
        <f>Meistersch.!H20</f>
        <v>63</v>
      </c>
      <c r="W9" s="25"/>
    </row>
    <row r="10" spans="1:23" ht="15" thickBot="1" x14ac:dyDescent="0.25"/>
    <row r="11" spans="1:23" ht="15.75" thickBot="1" x14ac:dyDescent="0.3">
      <c r="A11" s="14" t="str">
        <f>Meistersch.!$F$2</f>
        <v>Bundesprogramm</v>
      </c>
      <c r="V11" s="27">
        <f>Meistersch.!F20</f>
        <v>78</v>
      </c>
    </row>
    <row r="12" spans="1:23" ht="19.5" customHeight="1" x14ac:dyDescent="0.2"/>
    <row r="13" spans="1:23" ht="15" x14ac:dyDescent="0.25">
      <c r="A13" s="14" t="str">
        <f>Meistersch.!P2</f>
        <v>Einzelwettsch. 20er. Progr</v>
      </c>
      <c r="L13" s="11"/>
      <c r="M13" s="11"/>
      <c r="N13" s="11"/>
      <c r="O13" s="10" t="s">
        <v>67</v>
      </c>
      <c r="P13" s="11"/>
      <c r="Q13" s="11"/>
      <c r="S13" s="11"/>
      <c r="T13" s="11"/>
    </row>
    <row r="14" spans="1:23" ht="15" thickBot="1" x14ac:dyDescent="0.25"/>
    <row r="15" spans="1:23" s="26" customFormat="1" ht="19.5" customHeight="1" thickBot="1" x14ac:dyDescent="0.25">
      <c r="A15" s="28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31"/>
      <c r="S15" s="29"/>
      <c r="T15" s="30"/>
      <c r="V15" s="27">
        <f>Meistersch.!P20</f>
        <v>0</v>
      </c>
      <c r="W15" s="27"/>
    </row>
    <row r="16" spans="1:23" s="26" customFormat="1" ht="19.5" customHeight="1" x14ac:dyDescent="0.2">
      <c r="A16" s="40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V16" s="37"/>
      <c r="W16" s="25"/>
    </row>
    <row r="17" spans="1:23" ht="15" x14ac:dyDescent="0.25">
      <c r="A17" s="38" t="str">
        <f>Meistersch.!J2</f>
        <v>Kant Feldstich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M17" s="39"/>
      <c r="N17" s="39"/>
      <c r="O17" s="39"/>
      <c r="P17" s="39"/>
      <c r="Q17" s="39"/>
      <c r="R17" s="39" t="s">
        <v>36</v>
      </c>
      <c r="S17" s="39"/>
      <c r="T17" s="39"/>
      <c r="U17" s="12"/>
      <c r="V17" s="12"/>
    </row>
    <row r="18" spans="1:23" ht="15" thickBot="1" x14ac:dyDescent="0.25"/>
    <row r="19" spans="1:23" s="26" customFormat="1" ht="19.5" customHeight="1" thickBot="1" x14ac:dyDescent="0.25">
      <c r="A19" s="28"/>
      <c r="B19" s="29"/>
      <c r="C19" s="29"/>
      <c r="D19" s="30"/>
      <c r="F19" s="28"/>
      <c r="G19" s="29"/>
      <c r="H19" s="29"/>
      <c r="I19" s="30"/>
      <c r="J19" s="25"/>
      <c r="V19" s="27">
        <f>Meistersch.!J20</f>
        <v>66</v>
      </c>
      <c r="W19" s="27"/>
    </row>
    <row r="21" spans="1:23" ht="15" x14ac:dyDescent="0.25">
      <c r="A21" s="14" t="str">
        <f>Meistersch.!L2</f>
        <v>Kant Standstich</v>
      </c>
      <c r="M21" s="11"/>
      <c r="N21" s="11"/>
      <c r="O21" s="11"/>
      <c r="P21" s="11"/>
      <c r="Q21" s="11"/>
      <c r="R21" s="11" t="s">
        <v>35</v>
      </c>
      <c r="S21" s="11"/>
      <c r="T21" s="11"/>
    </row>
    <row r="22" spans="1:23" ht="15" thickBot="1" x14ac:dyDescent="0.25"/>
    <row r="23" spans="1:23" s="26" customFormat="1" ht="19.5" customHeight="1" thickBot="1" x14ac:dyDescent="0.25">
      <c r="A23" s="28"/>
      <c r="B23" s="29"/>
      <c r="C23" s="29"/>
      <c r="D23" s="29"/>
      <c r="E23" s="29"/>
      <c r="F23" s="31"/>
      <c r="G23" s="29"/>
      <c r="H23" s="29"/>
      <c r="I23" s="29"/>
      <c r="J23" s="30"/>
      <c r="V23" s="27">
        <f>Meistersch.!L20</f>
        <v>93</v>
      </c>
      <c r="W23" s="27"/>
    </row>
    <row r="25" spans="1:23" ht="15" x14ac:dyDescent="0.25">
      <c r="A25" s="14" t="str">
        <f>Meistersch.!R2</f>
        <v>Vancouver Stich</v>
      </c>
      <c r="M25" s="11"/>
      <c r="N25" s="11"/>
      <c r="O25" s="11"/>
      <c r="P25" s="11"/>
      <c r="Q25" s="11"/>
      <c r="R25" s="11" t="s">
        <v>35</v>
      </c>
      <c r="S25" s="11"/>
      <c r="T25" s="11"/>
    </row>
    <row r="26" spans="1:23" ht="15" thickBot="1" x14ac:dyDescent="0.25"/>
    <row r="27" spans="1:23" s="26" customFormat="1" ht="19.5" customHeight="1" thickBot="1" x14ac:dyDescent="0.25">
      <c r="A27" s="28"/>
      <c r="B27" s="29"/>
      <c r="C27" s="29"/>
      <c r="D27" s="29"/>
      <c r="E27" s="29"/>
      <c r="F27" s="29"/>
      <c r="G27" s="29"/>
      <c r="H27" s="29"/>
      <c r="I27" s="29"/>
      <c r="J27" s="30"/>
      <c r="K27" s="25"/>
      <c r="L27" s="25"/>
      <c r="M27" s="25"/>
      <c r="N27" s="25"/>
      <c r="O27" s="25"/>
      <c r="P27" s="25"/>
      <c r="Q27" s="25"/>
      <c r="R27" s="25"/>
      <c r="S27" s="25"/>
      <c r="T27" s="25"/>
      <c r="V27" s="27">
        <f>Meistersch.!R20</f>
        <v>91</v>
      </c>
      <c r="W27" s="27"/>
    </row>
    <row r="29" spans="1:23" ht="15" x14ac:dyDescent="0.25">
      <c r="A29" s="14" t="str">
        <f>Meistersch.!T2</f>
        <v>Kreuzlingen</v>
      </c>
      <c r="M29" s="11"/>
      <c r="N29" s="11"/>
      <c r="O29" s="11"/>
      <c r="P29" s="11"/>
      <c r="Q29" s="11"/>
      <c r="R29" s="11" t="s">
        <v>45</v>
      </c>
      <c r="S29" s="11"/>
      <c r="T29" s="11"/>
    </row>
    <row r="30" spans="1:23" ht="15" thickBot="1" x14ac:dyDescent="0.25"/>
    <row r="31" spans="1:23" s="26" customFormat="1" ht="19.5" customHeight="1" thickBot="1" x14ac:dyDescent="0.25">
      <c r="A31" s="28"/>
      <c r="B31" s="29"/>
      <c r="C31" s="29"/>
      <c r="D31" s="29"/>
      <c r="E31" s="29"/>
      <c r="F31" s="30"/>
      <c r="G31" s="25"/>
      <c r="H31" s="28"/>
      <c r="I31" s="29"/>
      <c r="J31" s="29"/>
      <c r="K31" s="30"/>
      <c r="V31" s="27">
        <f>Meistersch.!T20</f>
        <v>0</v>
      </c>
      <c r="W31" s="27"/>
    </row>
    <row r="33" spans="1:23" ht="15" x14ac:dyDescent="0.25">
      <c r="A33" s="14" t="str">
        <f>Meistersch.!V2</f>
        <v>Bussnang</v>
      </c>
      <c r="M33" s="11"/>
      <c r="N33" s="11"/>
      <c r="O33" s="11"/>
      <c r="P33" s="11"/>
      <c r="Q33" s="11"/>
      <c r="R33" s="11" t="s">
        <v>45</v>
      </c>
      <c r="S33" s="11"/>
      <c r="T33" s="11"/>
    </row>
    <row r="34" spans="1:23" ht="15" thickBot="1" x14ac:dyDescent="0.25"/>
    <row r="35" spans="1:23" s="26" customFormat="1" ht="19.5" customHeight="1" thickBot="1" x14ac:dyDescent="0.25">
      <c r="A35" s="28"/>
      <c r="B35" s="29"/>
      <c r="C35" s="29"/>
      <c r="D35" s="29"/>
      <c r="E35" s="29"/>
      <c r="F35" s="30"/>
      <c r="G35" s="25"/>
      <c r="H35" s="28"/>
      <c r="I35" s="29"/>
      <c r="J35" s="29"/>
      <c r="K35" s="30"/>
      <c r="V35" s="27">
        <f>Meistersch.!V20</f>
        <v>0</v>
      </c>
      <c r="W35" s="27"/>
    </row>
    <row r="37" spans="1:23" ht="15" x14ac:dyDescent="0.25">
      <c r="A37" s="14" t="str">
        <f>Meistersch.!X2</f>
        <v>Kurzdorf / Langdorf</v>
      </c>
      <c r="M37" s="11"/>
      <c r="N37" s="11"/>
      <c r="O37" s="11"/>
      <c r="P37" s="11"/>
      <c r="Q37" s="11"/>
      <c r="R37" s="11" t="s">
        <v>45</v>
      </c>
      <c r="S37" s="11"/>
      <c r="T37" s="11"/>
    </row>
    <row r="38" spans="1:23" ht="15" thickBot="1" x14ac:dyDescent="0.25"/>
    <row r="39" spans="1:23" s="26" customFormat="1" ht="19.5" customHeight="1" thickBot="1" x14ac:dyDescent="0.25">
      <c r="A39" s="28"/>
      <c r="B39" s="29"/>
      <c r="C39" s="29"/>
      <c r="D39" s="29"/>
      <c r="E39" s="29"/>
      <c r="F39" s="30"/>
      <c r="G39" s="25"/>
      <c r="H39" s="28"/>
      <c r="I39" s="29"/>
      <c r="J39" s="29"/>
      <c r="K39" s="30"/>
      <c r="V39" s="27">
        <f>Meistersch.!X20</f>
        <v>0</v>
      </c>
      <c r="W39" s="27"/>
    </row>
    <row r="42" spans="1:23" ht="15" x14ac:dyDescent="0.25">
      <c r="A42" s="14">
        <f>Meistersch.!Z2</f>
        <v>0</v>
      </c>
      <c r="M42" s="11"/>
      <c r="N42" s="11"/>
      <c r="O42" s="11"/>
      <c r="P42" s="11"/>
      <c r="Q42" s="11"/>
      <c r="R42" s="11" t="s">
        <v>45</v>
      </c>
      <c r="S42" s="11"/>
      <c r="T42" s="11"/>
    </row>
    <row r="43" spans="1:23" ht="15" thickBot="1" x14ac:dyDescent="0.25"/>
    <row r="44" spans="1:23" ht="15" thickBot="1" x14ac:dyDescent="0.25">
      <c r="A44" s="28"/>
      <c r="B44" s="29"/>
      <c r="C44" s="29"/>
      <c r="D44" s="29"/>
      <c r="E44" s="29"/>
      <c r="F44" s="30"/>
      <c r="G44" s="25"/>
      <c r="H44" s="28"/>
      <c r="I44" s="29"/>
      <c r="J44" s="29"/>
      <c r="K44" s="30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7">
        <f>Meistersch.!Z20</f>
        <v>0</v>
      </c>
      <c r="W44" s="27"/>
    </row>
    <row r="46" spans="1:23" ht="15" x14ac:dyDescent="0.25">
      <c r="A46" s="14">
        <f>Meistersch.!AB2</f>
        <v>0</v>
      </c>
      <c r="M46" s="11"/>
      <c r="N46" s="11"/>
      <c r="O46" s="11"/>
      <c r="P46" s="11"/>
      <c r="Q46" s="11"/>
      <c r="R46" s="11" t="s">
        <v>45</v>
      </c>
      <c r="S46" s="11"/>
      <c r="T46" s="11"/>
    </row>
    <row r="47" spans="1:23" ht="15" thickBot="1" x14ac:dyDescent="0.25"/>
    <row r="48" spans="1:23" s="26" customFormat="1" ht="19.5" customHeight="1" thickBot="1" x14ac:dyDescent="0.25">
      <c r="A48" s="28"/>
      <c r="B48" s="29"/>
      <c r="C48" s="29"/>
      <c r="D48" s="29"/>
      <c r="E48" s="29"/>
      <c r="F48" s="30"/>
      <c r="G48" s="25"/>
      <c r="H48" s="28"/>
      <c r="I48" s="29"/>
      <c r="J48" s="29"/>
      <c r="K48" s="30"/>
      <c r="V48" s="27">
        <f>Meistersch.!AB20</f>
        <v>0</v>
      </c>
      <c r="W48" s="27"/>
    </row>
    <row r="49" spans="1:23" s="26" customFormat="1" ht="19.5" customHeight="1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V49" s="25"/>
      <c r="W49" s="25"/>
    </row>
    <row r="50" spans="1:23" ht="15" x14ac:dyDescent="0.25">
      <c r="A50" s="14">
        <f>Meistersch.!AD2</f>
        <v>0</v>
      </c>
      <c r="M50" s="11"/>
      <c r="N50" s="11"/>
      <c r="O50" s="11"/>
      <c r="P50" s="11"/>
      <c r="Q50" s="11"/>
      <c r="R50" s="11" t="s">
        <v>45</v>
      </c>
      <c r="S50" s="11"/>
      <c r="T50" s="11"/>
    </row>
    <row r="51" spans="1:23" ht="15" thickBot="1" x14ac:dyDescent="0.25"/>
    <row r="52" spans="1:23" s="26" customFormat="1" ht="19.5" customHeight="1" thickBot="1" x14ac:dyDescent="0.25">
      <c r="A52" s="28"/>
      <c r="B52" s="29"/>
      <c r="C52" s="29"/>
      <c r="D52" s="29"/>
      <c r="E52" s="29"/>
      <c r="F52" s="30"/>
      <c r="G52" s="25"/>
      <c r="H52" s="28"/>
      <c r="I52" s="29"/>
      <c r="J52" s="29"/>
      <c r="K52" s="30"/>
      <c r="V52" s="27">
        <f>Meistersch.!AD20</f>
        <v>0</v>
      </c>
      <c r="W52" s="27"/>
    </row>
    <row r="53" spans="1:23" s="12" customFormat="1" ht="6.75" customHeight="1" x14ac:dyDescent="0.2"/>
  </sheetData>
  <phoneticPr fontId="0" type="noConversion"/>
  <pageMargins left="0.28000000000000003" right="0.25" top="0.984251969" bottom="0.984251969" header="0.51181102300000003" footer="0.51181102300000003"/>
  <pageSetup paperSize="9" scale="76" orientation="portrait" horizontalDpi="4294967293" verticalDpi="4294967293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3"/>
  <sheetViews>
    <sheetView zoomScale="75" workbookViewId="0">
      <selection activeCell="Q19" sqref="Q19"/>
    </sheetView>
  </sheetViews>
  <sheetFormatPr baseColWidth="10" defaultRowHeight="14.25" x14ac:dyDescent="0.2"/>
  <cols>
    <col min="1" max="12" width="4.77734375" style="10" customWidth="1"/>
    <col min="13" max="22" width="4.33203125" style="10" customWidth="1"/>
    <col min="23" max="23" width="7.5546875" style="10" customWidth="1"/>
    <col min="24" max="16384" width="11.5546875" style="10"/>
  </cols>
  <sheetData>
    <row r="1" spans="1:23" ht="23.25" x14ac:dyDescent="0.35">
      <c r="A1" s="19" t="s">
        <v>62</v>
      </c>
    </row>
    <row r="2" spans="1:23" ht="23.25" x14ac:dyDescent="0.35">
      <c r="A2" s="13"/>
    </row>
    <row r="3" spans="1:23" s="17" customFormat="1" ht="18" x14ac:dyDescent="0.25">
      <c r="A3" s="16" t="s">
        <v>41</v>
      </c>
      <c r="C3" s="17" t="str">
        <f>Meistersch.!B21</f>
        <v>Dähler</v>
      </c>
      <c r="G3" s="16" t="s">
        <v>40</v>
      </c>
      <c r="J3" s="17" t="str">
        <f>Meistersch.!C21</f>
        <v>Alois Jun.</v>
      </c>
    </row>
    <row r="5" spans="1:23" ht="70.5" customHeight="1" x14ac:dyDescent="0.25">
      <c r="A5" s="14" t="str">
        <f>Meistersch.!N2</f>
        <v xml:space="preserve">Verbandsschiessen    </v>
      </c>
      <c r="M5" s="11"/>
      <c r="N5" s="11"/>
      <c r="O5" s="11"/>
      <c r="P5" s="11"/>
      <c r="Q5" s="11"/>
      <c r="R5" s="11" t="s">
        <v>45</v>
      </c>
      <c r="S5" s="11"/>
      <c r="T5" s="11"/>
      <c r="V5" s="15" t="s">
        <v>34</v>
      </c>
      <c r="W5" s="15" t="s">
        <v>33</v>
      </c>
    </row>
    <row r="6" spans="1:23" ht="15" thickBot="1" x14ac:dyDescent="0.25"/>
    <row r="7" spans="1:23" s="26" customFormat="1" ht="19.5" customHeight="1" thickBot="1" x14ac:dyDescent="0.25">
      <c r="A7" s="28"/>
      <c r="B7" s="29"/>
      <c r="C7" s="29"/>
      <c r="D7" s="29"/>
      <c r="E7" s="29"/>
      <c r="F7" s="30"/>
      <c r="G7" s="25"/>
      <c r="H7" s="28"/>
      <c r="I7" s="29"/>
      <c r="J7" s="29"/>
      <c r="K7" s="30"/>
      <c r="L7" s="25"/>
      <c r="M7" s="25"/>
      <c r="N7" s="25"/>
      <c r="O7" s="25"/>
      <c r="P7" s="25"/>
      <c r="Q7" s="25"/>
      <c r="R7" s="25"/>
      <c r="S7" s="25"/>
      <c r="T7" s="25"/>
      <c r="V7" s="27">
        <f>Meistersch.!N21</f>
        <v>0</v>
      </c>
      <c r="W7" s="27"/>
    </row>
    <row r="8" spans="1:23" ht="15" thickBot="1" x14ac:dyDescent="0.25"/>
    <row r="9" spans="1:23" ht="15.75" thickBot="1" x14ac:dyDescent="0.3">
      <c r="A9" s="14" t="str">
        <f>Meistersch.!H2</f>
        <v xml:space="preserve">Feldschiessen         </v>
      </c>
      <c r="M9" s="11"/>
      <c r="N9" s="11"/>
      <c r="O9" s="11"/>
      <c r="P9" s="11"/>
      <c r="Q9" s="11"/>
      <c r="R9" s="11" t="s">
        <v>51</v>
      </c>
      <c r="S9" s="11"/>
      <c r="T9" s="11"/>
      <c r="V9" s="27">
        <f>Meistersch.!H21</f>
        <v>60</v>
      </c>
      <c r="W9" s="25"/>
    </row>
    <row r="10" spans="1:23" ht="15" thickBot="1" x14ac:dyDescent="0.25"/>
    <row r="11" spans="1:23" ht="15.75" thickBot="1" x14ac:dyDescent="0.3">
      <c r="A11" s="14" t="str">
        <f>Meistersch.!$F$2</f>
        <v>Bundesprogramm</v>
      </c>
      <c r="V11" s="27">
        <f>Meistersch.!F21</f>
        <v>74</v>
      </c>
    </row>
    <row r="12" spans="1:23" ht="19.5" customHeight="1" x14ac:dyDescent="0.2"/>
    <row r="13" spans="1:23" ht="15" x14ac:dyDescent="0.25">
      <c r="A13" s="14" t="str">
        <f>Meistersch.!P2</f>
        <v>Einzelwettsch. 20er. Progr</v>
      </c>
      <c r="L13" s="11"/>
      <c r="M13" s="11"/>
      <c r="N13" s="11"/>
      <c r="O13" s="10" t="s">
        <v>67</v>
      </c>
      <c r="P13" s="11"/>
      <c r="Q13" s="11"/>
      <c r="S13" s="11"/>
      <c r="T13" s="11"/>
    </row>
    <row r="14" spans="1:23" ht="15" thickBot="1" x14ac:dyDescent="0.25"/>
    <row r="15" spans="1:23" s="26" customFormat="1" ht="19.5" customHeight="1" thickBot="1" x14ac:dyDescent="0.25">
      <c r="A15" s="28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31"/>
      <c r="S15" s="29"/>
      <c r="T15" s="30"/>
      <c r="V15" s="27">
        <f>Meistersch.!P21</f>
        <v>0</v>
      </c>
      <c r="W15" s="27"/>
    </row>
    <row r="16" spans="1:23" s="26" customFormat="1" ht="19.5" customHeight="1" x14ac:dyDescent="0.2">
      <c r="A16" s="40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V16" s="37"/>
      <c r="W16" s="25"/>
    </row>
    <row r="17" spans="1:23" ht="15" x14ac:dyDescent="0.25">
      <c r="A17" s="38" t="str">
        <f>Meistersch.!J2</f>
        <v>Kant Feldstich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M17" s="39"/>
      <c r="N17" s="39"/>
      <c r="O17" s="39"/>
      <c r="P17" s="39"/>
      <c r="Q17" s="39"/>
      <c r="R17" s="39" t="s">
        <v>36</v>
      </c>
      <c r="S17" s="39"/>
      <c r="T17" s="39"/>
      <c r="U17" s="12"/>
      <c r="V17" s="12"/>
    </row>
    <row r="18" spans="1:23" ht="15" thickBot="1" x14ac:dyDescent="0.25"/>
    <row r="19" spans="1:23" s="26" customFormat="1" ht="19.5" customHeight="1" thickBot="1" x14ac:dyDescent="0.25">
      <c r="A19" s="28"/>
      <c r="B19" s="29"/>
      <c r="C19" s="29"/>
      <c r="D19" s="30"/>
      <c r="F19" s="28"/>
      <c r="G19" s="29"/>
      <c r="H19" s="29"/>
      <c r="I19" s="30"/>
      <c r="J19" s="25"/>
      <c r="V19" s="27">
        <f>Meistersch.!J21</f>
        <v>59</v>
      </c>
      <c r="W19" s="27"/>
    </row>
    <row r="21" spans="1:23" ht="15" x14ac:dyDescent="0.25">
      <c r="A21" s="14" t="str">
        <f>Meistersch.!L2</f>
        <v>Kant Standstich</v>
      </c>
      <c r="M21" s="11"/>
      <c r="N21" s="11"/>
      <c r="O21" s="11"/>
      <c r="P21" s="11"/>
      <c r="Q21" s="11"/>
      <c r="R21" s="11" t="s">
        <v>35</v>
      </c>
      <c r="S21" s="11"/>
      <c r="T21" s="11"/>
    </row>
    <row r="22" spans="1:23" ht="15" thickBot="1" x14ac:dyDescent="0.25"/>
    <row r="23" spans="1:23" s="26" customFormat="1" ht="19.5" customHeight="1" thickBot="1" x14ac:dyDescent="0.25">
      <c r="A23" s="28"/>
      <c r="B23" s="29"/>
      <c r="C23" s="29"/>
      <c r="D23" s="29"/>
      <c r="E23" s="29"/>
      <c r="F23" s="31"/>
      <c r="G23" s="29"/>
      <c r="H23" s="29"/>
      <c r="I23" s="29"/>
      <c r="J23" s="30"/>
      <c r="V23" s="27">
        <f>Meistersch.!L21</f>
        <v>68</v>
      </c>
      <c r="W23" s="27"/>
    </row>
    <row r="25" spans="1:23" ht="15" x14ac:dyDescent="0.25">
      <c r="A25" s="14" t="str">
        <f>Meistersch.!R2</f>
        <v>Vancouver Stich</v>
      </c>
      <c r="M25" s="11"/>
      <c r="N25" s="11"/>
      <c r="O25" s="11"/>
      <c r="P25" s="11"/>
      <c r="Q25" s="11"/>
      <c r="R25" s="11" t="s">
        <v>35</v>
      </c>
      <c r="S25" s="11"/>
      <c r="T25" s="11"/>
    </row>
    <row r="26" spans="1:23" ht="15" thickBot="1" x14ac:dyDescent="0.25"/>
    <row r="27" spans="1:23" s="26" customFormat="1" ht="19.5" customHeight="1" thickBot="1" x14ac:dyDescent="0.25">
      <c r="A27" s="28"/>
      <c r="B27" s="29"/>
      <c r="C27" s="29"/>
      <c r="D27" s="29"/>
      <c r="E27" s="29"/>
      <c r="F27" s="29"/>
      <c r="G27" s="29"/>
      <c r="H27" s="29"/>
      <c r="I27" s="29"/>
      <c r="J27" s="30"/>
      <c r="K27" s="25"/>
      <c r="L27" s="25"/>
      <c r="M27" s="25"/>
      <c r="N27" s="25"/>
      <c r="O27" s="25"/>
      <c r="P27" s="25"/>
      <c r="Q27" s="25"/>
      <c r="R27" s="25"/>
      <c r="S27" s="25"/>
      <c r="T27" s="25"/>
      <c r="V27" s="27">
        <f>Meistersch.!R21</f>
        <v>73</v>
      </c>
      <c r="W27" s="27"/>
    </row>
    <row r="29" spans="1:23" ht="15" x14ac:dyDescent="0.25">
      <c r="A29" s="14" t="str">
        <f>Meistersch.!T2</f>
        <v>Kreuzlingen</v>
      </c>
      <c r="M29" s="11"/>
      <c r="N29" s="11"/>
      <c r="O29" s="11"/>
      <c r="P29" s="11"/>
      <c r="Q29" s="11"/>
      <c r="R29" s="11" t="s">
        <v>45</v>
      </c>
      <c r="S29" s="11"/>
      <c r="T29" s="11"/>
    </row>
    <row r="30" spans="1:23" ht="15" thickBot="1" x14ac:dyDescent="0.25"/>
    <row r="31" spans="1:23" s="26" customFormat="1" ht="19.5" customHeight="1" thickBot="1" x14ac:dyDescent="0.25">
      <c r="A31" s="28"/>
      <c r="B31" s="29"/>
      <c r="C31" s="29"/>
      <c r="D31" s="29"/>
      <c r="E31" s="29"/>
      <c r="F31" s="30"/>
      <c r="G31" s="25"/>
      <c r="H31" s="28"/>
      <c r="I31" s="29"/>
      <c r="J31" s="29"/>
      <c r="K31" s="30"/>
      <c r="V31" s="27">
        <f>Meistersch.!T21</f>
        <v>0</v>
      </c>
      <c r="W31" s="27"/>
    </row>
    <row r="33" spans="1:23" ht="15" x14ac:dyDescent="0.25">
      <c r="A33" s="14" t="str">
        <f>Meistersch.!V2</f>
        <v>Bussnang</v>
      </c>
      <c r="M33" s="11"/>
      <c r="N33" s="11"/>
      <c r="O33" s="11"/>
      <c r="P33" s="11"/>
      <c r="Q33" s="11"/>
      <c r="R33" s="11" t="s">
        <v>45</v>
      </c>
      <c r="S33" s="11"/>
      <c r="T33" s="11"/>
    </row>
    <row r="34" spans="1:23" ht="15" thickBot="1" x14ac:dyDescent="0.25"/>
    <row r="35" spans="1:23" s="26" customFormat="1" ht="19.5" customHeight="1" thickBot="1" x14ac:dyDescent="0.25">
      <c r="A35" s="28"/>
      <c r="B35" s="29"/>
      <c r="C35" s="29"/>
      <c r="D35" s="29"/>
      <c r="E35" s="29"/>
      <c r="F35" s="30"/>
      <c r="G35" s="25"/>
      <c r="H35" s="28"/>
      <c r="I35" s="29"/>
      <c r="J35" s="29"/>
      <c r="K35" s="30"/>
      <c r="V35" s="27">
        <f>Meistersch.!V21</f>
        <v>0</v>
      </c>
      <c r="W35" s="27"/>
    </row>
    <row r="37" spans="1:23" ht="15" x14ac:dyDescent="0.25">
      <c r="A37" s="14" t="str">
        <f>Meistersch.!X2</f>
        <v>Kurzdorf / Langdorf</v>
      </c>
      <c r="M37" s="11"/>
      <c r="N37" s="11"/>
      <c r="O37" s="11"/>
      <c r="P37" s="11"/>
      <c r="Q37" s="11"/>
      <c r="R37" s="11" t="s">
        <v>45</v>
      </c>
      <c r="S37" s="11"/>
      <c r="T37" s="11"/>
    </row>
    <row r="38" spans="1:23" ht="15" thickBot="1" x14ac:dyDescent="0.25"/>
    <row r="39" spans="1:23" s="26" customFormat="1" ht="19.5" customHeight="1" thickBot="1" x14ac:dyDescent="0.25">
      <c r="A39" s="28"/>
      <c r="B39" s="29"/>
      <c r="C39" s="29"/>
      <c r="D39" s="29"/>
      <c r="E39" s="29"/>
      <c r="F39" s="30"/>
      <c r="G39" s="25"/>
      <c r="H39" s="28"/>
      <c r="I39" s="29"/>
      <c r="J39" s="29"/>
      <c r="K39" s="30"/>
      <c r="V39" s="27">
        <f>Meistersch.!X21</f>
        <v>0</v>
      </c>
      <c r="W39" s="27"/>
    </row>
    <row r="42" spans="1:23" ht="15" x14ac:dyDescent="0.25">
      <c r="A42" s="14">
        <f>Meistersch.!Z2</f>
        <v>0</v>
      </c>
      <c r="M42" s="11"/>
      <c r="N42" s="11"/>
      <c r="O42" s="11"/>
      <c r="P42" s="11"/>
      <c r="Q42" s="11"/>
      <c r="R42" s="11" t="s">
        <v>45</v>
      </c>
      <c r="S42" s="11"/>
      <c r="T42" s="11"/>
    </row>
    <row r="43" spans="1:23" ht="15" thickBot="1" x14ac:dyDescent="0.25"/>
    <row r="44" spans="1:23" ht="15" thickBot="1" x14ac:dyDescent="0.25">
      <c r="A44" s="28"/>
      <c r="B44" s="29"/>
      <c r="C44" s="29"/>
      <c r="D44" s="29"/>
      <c r="E44" s="29"/>
      <c r="F44" s="30"/>
      <c r="G44" s="25"/>
      <c r="H44" s="28"/>
      <c r="I44" s="29"/>
      <c r="J44" s="29"/>
      <c r="K44" s="30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7">
        <f>Meistersch.!Z21</f>
        <v>0</v>
      </c>
      <c r="W44" s="27"/>
    </row>
    <row r="46" spans="1:23" ht="15" x14ac:dyDescent="0.25">
      <c r="A46" s="14">
        <f>Meistersch.!AB2</f>
        <v>0</v>
      </c>
      <c r="M46" s="11"/>
      <c r="N46" s="11"/>
      <c r="O46" s="11"/>
      <c r="P46" s="11"/>
      <c r="Q46" s="11"/>
      <c r="R46" s="11" t="s">
        <v>45</v>
      </c>
      <c r="S46" s="11"/>
      <c r="T46" s="11"/>
    </row>
    <row r="47" spans="1:23" ht="15" thickBot="1" x14ac:dyDescent="0.25"/>
    <row r="48" spans="1:23" s="26" customFormat="1" ht="19.5" customHeight="1" thickBot="1" x14ac:dyDescent="0.25">
      <c r="A48" s="28"/>
      <c r="B48" s="29"/>
      <c r="C48" s="29"/>
      <c r="D48" s="29"/>
      <c r="E48" s="29"/>
      <c r="F48" s="30"/>
      <c r="G48" s="25"/>
      <c r="H48" s="28"/>
      <c r="I48" s="29"/>
      <c r="J48" s="29"/>
      <c r="K48" s="30"/>
      <c r="V48" s="27">
        <f>Meistersch.!AB21</f>
        <v>0</v>
      </c>
      <c r="W48" s="27"/>
    </row>
    <row r="49" spans="1:23" s="26" customFormat="1" ht="19.5" customHeight="1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V49" s="25"/>
      <c r="W49" s="25"/>
    </row>
    <row r="50" spans="1:23" ht="15" x14ac:dyDescent="0.25">
      <c r="A50" s="14">
        <f>Meistersch.!AD2</f>
        <v>0</v>
      </c>
      <c r="M50" s="11"/>
      <c r="N50" s="11"/>
      <c r="O50" s="11"/>
      <c r="P50" s="11"/>
      <c r="Q50" s="11"/>
      <c r="R50" s="11" t="s">
        <v>45</v>
      </c>
      <c r="S50" s="11"/>
      <c r="T50" s="11"/>
    </row>
    <row r="51" spans="1:23" ht="15" thickBot="1" x14ac:dyDescent="0.25"/>
    <row r="52" spans="1:23" s="26" customFormat="1" ht="19.5" customHeight="1" thickBot="1" x14ac:dyDescent="0.25">
      <c r="A52" s="28"/>
      <c r="B52" s="29"/>
      <c r="C52" s="29"/>
      <c r="D52" s="29"/>
      <c r="E52" s="29"/>
      <c r="F52" s="30"/>
      <c r="G52" s="25"/>
      <c r="H52" s="28"/>
      <c r="I52" s="29"/>
      <c r="J52" s="29"/>
      <c r="K52" s="30"/>
      <c r="V52" s="27">
        <f>Meistersch.!AD21</f>
        <v>0</v>
      </c>
      <c r="W52" s="27"/>
    </row>
    <row r="53" spans="1:23" s="12" customFormat="1" ht="6.75" customHeight="1" x14ac:dyDescent="0.2"/>
  </sheetData>
  <phoneticPr fontId="0" type="noConversion"/>
  <pageMargins left="0.35" right="0.28000000000000003" top="0.984251969" bottom="0.984251969" header="0.4921259845" footer="0.4921259845"/>
  <pageSetup paperSize="9" scale="75" orientation="portrait" horizontalDpi="4294967293" verticalDpi="4294967293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3"/>
  <sheetViews>
    <sheetView zoomScale="70" workbookViewId="0">
      <selection activeCell="Q19" sqref="Q19"/>
    </sheetView>
  </sheetViews>
  <sheetFormatPr baseColWidth="10" defaultRowHeight="14.25" x14ac:dyDescent="0.2"/>
  <cols>
    <col min="1" max="12" width="4.77734375" style="10" customWidth="1"/>
    <col min="13" max="22" width="4.33203125" style="10" customWidth="1"/>
    <col min="23" max="23" width="7.5546875" style="10" customWidth="1"/>
    <col min="24" max="16384" width="11.5546875" style="10"/>
  </cols>
  <sheetData>
    <row r="1" spans="1:23" ht="23.25" x14ac:dyDescent="0.35">
      <c r="A1" s="19" t="s">
        <v>62</v>
      </c>
    </row>
    <row r="2" spans="1:23" ht="23.25" x14ac:dyDescent="0.35">
      <c r="A2" s="13"/>
    </row>
    <row r="3" spans="1:23" s="17" customFormat="1" ht="18" x14ac:dyDescent="0.25">
      <c r="A3" s="16" t="s">
        <v>41</v>
      </c>
      <c r="C3" s="17" t="str">
        <f>Meistersch.!B25</f>
        <v>Flückiger</v>
      </c>
      <c r="G3" s="16" t="s">
        <v>40</v>
      </c>
      <c r="J3" s="17" t="str">
        <f>Meistersch.!C25</f>
        <v>Adrian</v>
      </c>
    </row>
    <row r="5" spans="1:23" ht="70.5" customHeight="1" x14ac:dyDescent="0.25">
      <c r="A5" s="14" t="str">
        <f>Meistersch.!N2</f>
        <v xml:space="preserve">Verbandsschiessen    </v>
      </c>
      <c r="M5" s="11"/>
      <c r="N5" s="11"/>
      <c r="O5" s="11"/>
      <c r="P5" s="11"/>
      <c r="Q5" s="11"/>
      <c r="R5" s="11" t="s">
        <v>45</v>
      </c>
      <c r="S5" s="11"/>
      <c r="T5" s="11"/>
      <c r="V5" s="15" t="s">
        <v>34</v>
      </c>
      <c r="W5" s="15" t="s">
        <v>33</v>
      </c>
    </row>
    <row r="6" spans="1:23" ht="15" thickBot="1" x14ac:dyDescent="0.25"/>
    <row r="7" spans="1:23" s="26" customFormat="1" ht="19.5" customHeight="1" thickBot="1" x14ac:dyDescent="0.25">
      <c r="A7" s="28"/>
      <c r="B7" s="29"/>
      <c r="C7" s="29"/>
      <c r="D7" s="29"/>
      <c r="E7" s="29"/>
      <c r="F7" s="30"/>
      <c r="G7" s="25"/>
      <c r="H7" s="28"/>
      <c r="I7" s="29"/>
      <c r="J7" s="29"/>
      <c r="K7" s="30"/>
      <c r="L7" s="25"/>
      <c r="M7" s="25"/>
      <c r="N7" s="25"/>
      <c r="O7" s="25"/>
      <c r="P7" s="25"/>
      <c r="Q7" s="25"/>
      <c r="R7" s="25"/>
      <c r="S7" s="25"/>
      <c r="T7" s="25"/>
      <c r="V7" s="27">
        <f>Meistersch.!N25</f>
        <v>91</v>
      </c>
      <c r="W7" s="27"/>
    </row>
    <row r="8" spans="1:23" ht="15" thickBot="1" x14ac:dyDescent="0.25"/>
    <row r="9" spans="1:23" ht="15.75" thickBot="1" x14ac:dyDescent="0.3">
      <c r="A9" s="14" t="str">
        <f>Meistersch.!H2</f>
        <v xml:space="preserve">Feldschiessen         </v>
      </c>
      <c r="M9" s="11"/>
      <c r="N9" s="11"/>
      <c r="O9" s="11"/>
      <c r="P9" s="11"/>
      <c r="Q9" s="11"/>
      <c r="R9" s="11" t="s">
        <v>51</v>
      </c>
      <c r="S9" s="11"/>
      <c r="T9" s="11"/>
      <c r="V9" s="27">
        <f>Meistersch.!H25</f>
        <v>62</v>
      </c>
      <c r="W9" s="25"/>
    </row>
    <row r="10" spans="1:23" ht="15" thickBot="1" x14ac:dyDescent="0.25"/>
    <row r="11" spans="1:23" ht="15.75" thickBot="1" x14ac:dyDescent="0.3">
      <c r="A11" s="14" t="str">
        <f>Meistersch.!$F$2</f>
        <v>Bundesprogramm</v>
      </c>
      <c r="V11" s="27">
        <f>Meistersch.!F25</f>
        <v>72</v>
      </c>
    </row>
    <row r="12" spans="1:23" ht="19.5" customHeight="1" x14ac:dyDescent="0.2"/>
    <row r="13" spans="1:23" ht="15" x14ac:dyDescent="0.25">
      <c r="A13" s="14" t="str">
        <f>Meistersch.!P2</f>
        <v>Einzelwettsch. 20er. Progr</v>
      </c>
      <c r="L13" s="11"/>
      <c r="M13" s="11"/>
      <c r="N13" s="11"/>
      <c r="O13" s="10" t="s">
        <v>67</v>
      </c>
      <c r="P13" s="11"/>
      <c r="Q13" s="11"/>
      <c r="S13" s="11"/>
      <c r="T13" s="11"/>
    </row>
    <row r="14" spans="1:23" ht="15" thickBot="1" x14ac:dyDescent="0.25"/>
    <row r="15" spans="1:23" s="26" customFormat="1" ht="19.5" customHeight="1" thickBot="1" x14ac:dyDescent="0.25">
      <c r="A15" s="28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31"/>
      <c r="S15" s="29"/>
      <c r="T15" s="30"/>
      <c r="V15" s="27">
        <f>Meistersch.!P25</f>
        <v>169</v>
      </c>
      <c r="W15" s="27"/>
    </row>
    <row r="16" spans="1:23" s="26" customFormat="1" ht="19.5" customHeight="1" x14ac:dyDescent="0.2">
      <c r="A16" s="40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V16" s="37"/>
      <c r="W16" s="25"/>
    </row>
    <row r="17" spans="1:23" ht="15" x14ac:dyDescent="0.25">
      <c r="A17" s="38" t="str">
        <f>Meistersch.!J2</f>
        <v>Kant Feldstich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M17" s="39"/>
      <c r="N17" s="39"/>
      <c r="O17" s="39"/>
      <c r="P17" s="39"/>
      <c r="Q17" s="39"/>
      <c r="R17" s="39" t="s">
        <v>36</v>
      </c>
      <c r="S17" s="39"/>
      <c r="T17" s="39"/>
      <c r="U17" s="12"/>
      <c r="V17" s="12"/>
    </row>
    <row r="18" spans="1:23" ht="15" thickBot="1" x14ac:dyDescent="0.25"/>
    <row r="19" spans="1:23" s="26" customFormat="1" ht="19.5" customHeight="1" thickBot="1" x14ac:dyDescent="0.25">
      <c r="A19" s="28"/>
      <c r="B19" s="29"/>
      <c r="C19" s="29"/>
      <c r="D19" s="30"/>
      <c r="F19" s="28"/>
      <c r="G19" s="29"/>
      <c r="H19" s="29"/>
      <c r="I19" s="30"/>
      <c r="J19" s="25"/>
      <c r="V19" s="27">
        <f>Meistersch.!J25</f>
        <v>0</v>
      </c>
      <c r="W19" s="27"/>
    </row>
    <row r="21" spans="1:23" ht="15" x14ac:dyDescent="0.25">
      <c r="A21" s="14" t="str">
        <f>Meistersch.!L2</f>
        <v>Kant Standstich</v>
      </c>
      <c r="M21" s="11"/>
      <c r="N21" s="11"/>
      <c r="O21" s="11"/>
      <c r="P21" s="11"/>
      <c r="Q21" s="11"/>
      <c r="R21" s="11" t="s">
        <v>35</v>
      </c>
      <c r="S21" s="11"/>
      <c r="T21" s="11"/>
    </row>
    <row r="22" spans="1:23" ht="15" thickBot="1" x14ac:dyDescent="0.25"/>
    <row r="23" spans="1:23" s="26" customFormat="1" ht="19.5" customHeight="1" thickBot="1" x14ac:dyDescent="0.25">
      <c r="A23" s="28"/>
      <c r="B23" s="29"/>
      <c r="C23" s="29"/>
      <c r="D23" s="29"/>
      <c r="E23" s="29"/>
      <c r="F23" s="31"/>
      <c r="G23" s="29"/>
      <c r="H23" s="29"/>
      <c r="I23" s="29"/>
      <c r="J23" s="30"/>
      <c r="V23" s="27">
        <f>Meistersch.!L25</f>
        <v>0</v>
      </c>
      <c r="W23" s="27"/>
    </row>
    <row r="25" spans="1:23" ht="15" x14ac:dyDescent="0.25">
      <c r="A25" s="14" t="str">
        <f>Meistersch.!R2</f>
        <v>Vancouver Stich</v>
      </c>
      <c r="M25" s="11"/>
      <c r="N25" s="11"/>
      <c r="O25" s="11"/>
      <c r="P25" s="11"/>
      <c r="Q25" s="11"/>
      <c r="R25" s="11" t="s">
        <v>35</v>
      </c>
      <c r="S25" s="11"/>
      <c r="T25" s="11"/>
    </row>
    <row r="26" spans="1:23" ht="15" thickBot="1" x14ac:dyDescent="0.25"/>
    <row r="27" spans="1:23" s="26" customFormat="1" ht="19.5" customHeight="1" thickBot="1" x14ac:dyDescent="0.25">
      <c r="A27" s="28"/>
      <c r="B27" s="29"/>
      <c r="C27" s="29"/>
      <c r="D27" s="29"/>
      <c r="E27" s="29"/>
      <c r="F27" s="29"/>
      <c r="G27" s="29"/>
      <c r="H27" s="29"/>
      <c r="I27" s="29"/>
      <c r="J27" s="30"/>
      <c r="K27" s="25"/>
      <c r="L27" s="25"/>
      <c r="M27" s="25"/>
      <c r="N27" s="25"/>
      <c r="O27" s="25"/>
      <c r="P27" s="25"/>
      <c r="Q27" s="25"/>
      <c r="R27" s="25"/>
      <c r="S27" s="25"/>
      <c r="T27" s="25"/>
      <c r="V27" s="27">
        <f>Meistersch.!R25</f>
        <v>0</v>
      </c>
      <c r="W27" s="27"/>
    </row>
    <row r="29" spans="1:23" ht="15" x14ac:dyDescent="0.25">
      <c r="A29" s="14" t="str">
        <f>Meistersch.!T2</f>
        <v>Kreuzlingen</v>
      </c>
      <c r="M29" s="11"/>
      <c r="N29" s="11"/>
      <c r="O29" s="11"/>
      <c r="P29" s="11"/>
      <c r="Q29" s="11"/>
      <c r="R29" s="11" t="s">
        <v>45</v>
      </c>
      <c r="S29" s="11"/>
      <c r="T29" s="11"/>
    </row>
    <row r="30" spans="1:23" ht="15" thickBot="1" x14ac:dyDescent="0.25"/>
    <row r="31" spans="1:23" s="26" customFormat="1" ht="19.5" customHeight="1" thickBot="1" x14ac:dyDescent="0.25">
      <c r="A31" s="28"/>
      <c r="B31" s="29"/>
      <c r="C31" s="29"/>
      <c r="D31" s="29"/>
      <c r="E31" s="29"/>
      <c r="F31" s="30"/>
      <c r="G31" s="25"/>
      <c r="H31" s="28"/>
      <c r="I31" s="29"/>
      <c r="J31" s="29"/>
      <c r="K31" s="30"/>
      <c r="V31" s="27">
        <f>Meistersch.!T25</f>
        <v>0</v>
      </c>
      <c r="W31" s="27"/>
    </row>
    <row r="33" spans="1:23" ht="15" x14ac:dyDescent="0.25">
      <c r="A33" s="14" t="str">
        <f>Meistersch.!V2</f>
        <v>Bussnang</v>
      </c>
      <c r="M33" s="11"/>
      <c r="N33" s="11"/>
      <c r="O33" s="11"/>
      <c r="P33" s="11"/>
      <c r="Q33" s="11"/>
      <c r="R33" s="11" t="s">
        <v>45</v>
      </c>
      <c r="S33" s="11"/>
      <c r="T33" s="11"/>
    </row>
    <row r="34" spans="1:23" ht="15" thickBot="1" x14ac:dyDescent="0.25"/>
    <row r="35" spans="1:23" s="26" customFormat="1" ht="19.5" customHeight="1" thickBot="1" x14ac:dyDescent="0.25">
      <c r="A35" s="28"/>
      <c r="B35" s="29"/>
      <c r="C35" s="29"/>
      <c r="D35" s="29"/>
      <c r="E35" s="29"/>
      <c r="F35" s="30"/>
      <c r="G35" s="25"/>
      <c r="H35" s="28"/>
      <c r="I35" s="29"/>
      <c r="J35" s="29"/>
      <c r="K35" s="30"/>
      <c r="V35" s="27">
        <f>Meistersch.!V25</f>
        <v>0</v>
      </c>
      <c r="W35" s="27"/>
    </row>
    <row r="37" spans="1:23" ht="15" x14ac:dyDescent="0.25">
      <c r="A37" s="14" t="str">
        <f>Meistersch.!X2</f>
        <v>Kurzdorf / Langdorf</v>
      </c>
      <c r="M37" s="11"/>
      <c r="N37" s="11"/>
      <c r="O37" s="11"/>
      <c r="P37" s="11"/>
      <c r="Q37" s="11"/>
      <c r="R37" s="11" t="s">
        <v>45</v>
      </c>
      <c r="S37" s="11"/>
      <c r="T37" s="11"/>
    </row>
    <row r="38" spans="1:23" ht="15" thickBot="1" x14ac:dyDescent="0.25"/>
    <row r="39" spans="1:23" s="26" customFormat="1" ht="19.5" customHeight="1" thickBot="1" x14ac:dyDescent="0.25">
      <c r="A39" s="28"/>
      <c r="B39" s="29"/>
      <c r="C39" s="29"/>
      <c r="D39" s="29"/>
      <c r="E39" s="29"/>
      <c r="F39" s="30"/>
      <c r="G39" s="25"/>
      <c r="H39" s="28"/>
      <c r="I39" s="29"/>
      <c r="J39" s="29"/>
      <c r="K39" s="30"/>
      <c r="V39" s="27">
        <f>Meistersch.!X25</f>
        <v>0</v>
      </c>
      <c r="W39" s="27"/>
    </row>
    <row r="42" spans="1:23" ht="15" x14ac:dyDescent="0.25">
      <c r="A42" s="14">
        <f>Meistersch.!Z2</f>
        <v>0</v>
      </c>
      <c r="M42" s="11"/>
      <c r="N42" s="11"/>
      <c r="O42" s="11"/>
      <c r="P42" s="11"/>
      <c r="Q42" s="11"/>
      <c r="R42" s="11" t="s">
        <v>45</v>
      </c>
      <c r="S42" s="11"/>
      <c r="T42" s="11"/>
    </row>
    <row r="43" spans="1:23" ht="15" thickBot="1" x14ac:dyDescent="0.25"/>
    <row r="44" spans="1:23" ht="15" thickBot="1" x14ac:dyDescent="0.25">
      <c r="A44" s="28"/>
      <c r="B44" s="29"/>
      <c r="C44" s="29"/>
      <c r="D44" s="29"/>
      <c r="E44" s="29"/>
      <c r="F44" s="30"/>
      <c r="G44" s="25"/>
      <c r="H44" s="28"/>
      <c r="I44" s="29"/>
      <c r="J44" s="29"/>
      <c r="K44" s="30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7">
        <f>Meistersch.!Z25</f>
        <v>0</v>
      </c>
      <c r="W44" s="27"/>
    </row>
    <row r="46" spans="1:23" ht="15" x14ac:dyDescent="0.25">
      <c r="A46" s="14">
        <f>Meistersch.!AB2</f>
        <v>0</v>
      </c>
      <c r="M46" s="11"/>
      <c r="N46" s="11"/>
      <c r="O46" s="11"/>
      <c r="P46" s="11"/>
      <c r="Q46" s="11"/>
      <c r="R46" s="11" t="s">
        <v>45</v>
      </c>
      <c r="S46" s="11"/>
      <c r="T46" s="11"/>
    </row>
    <row r="47" spans="1:23" ht="15" thickBot="1" x14ac:dyDescent="0.25"/>
    <row r="48" spans="1:23" s="26" customFormat="1" ht="19.5" customHeight="1" thickBot="1" x14ac:dyDescent="0.25">
      <c r="A48" s="28"/>
      <c r="B48" s="29"/>
      <c r="C48" s="29"/>
      <c r="D48" s="29"/>
      <c r="E48" s="29"/>
      <c r="F48" s="30"/>
      <c r="G48" s="25"/>
      <c r="H48" s="28"/>
      <c r="I48" s="29"/>
      <c r="J48" s="29"/>
      <c r="K48" s="30"/>
      <c r="V48" s="27">
        <f>Meistersch.!AB25</f>
        <v>0</v>
      </c>
      <c r="W48" s="27"/>
    </row>
    <row r="49" spans="1:23" s="26" customFormat="1" ht="19.5" customHeight="1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V49" s="25"/>
      <c r="W49" s="25"/>
    </row>
    <row r="50" spans="1:23" ht="15" x14ac:dyDescent="0.25">
      <c r="A50" s="14">
        <f>Meistersch.!AD2</f>
        <v>0</v>
      </c>
      <c r="M50" s="11"/>
      <c r="N50" s="11"/>
      <c r="O50" s="11"/>
      <c r="P50" s="11"/>
      <c r="Q50" s="11"/>
      <c r="R50" s="11" t="s">
        <v>45</v>
      </c>
      <c r="S50" s="11"/>
      <c r="T50" s="11"/>
    </row>
    <row r="51" spans="1:23" ht="15" thickBot="1" x14ac:dyDescent="0.25"/>
    <row r="52" spans="1:23" s="26" customFormat="1" ht="19.5" customHeight="1" thickBot="1" x14ac:dyDescent="0.25">
      <c r="A52" s="28"/>
      <c r="B52" s="29"/>
      <c r="C52" s="29"/>
      <c r="D52" s="29"/>
      <c r="E52" s="29"/>
      <c r="F52" s="30"/>
      <c r="G52" s="25"/>
      <c r="H52" s="28"/>
      <c r="I52" s="29"/>
      <c r="J52" s="29"/>
      <c r="K52" s="30"/>
      <c r="V52" s="27">
        <f>Meistersch.!AD25</f>
        <v>0</v>
      </c>
      <c r="W52" s="27"/>
    </row>
    <row r="53" spans="1:23" s="12" customFormat="1" ht="6.75" customHeight="1" x14ac:dyDescent="0.2"/>
  </sheetData>
  <phoneticPr fontId="0" type="noConversion"/>
  <pageMargins left="0.24" right="0.25" top="0.984251969" bottom="0.984251969" header="0.51181102300000003" footer="0.51181102300000003"/>
  <pageSetup paperSize="9" scale="76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5"/>
  <sheetViews>
    <sheetView zoomScale="70" workbookViewId="0">
      <selection activeCell="J34" sqref="J34"/>
    </sheetView>
  </sheetViews>
  <sheetFormatPr baseColWidth="10" defaultRowHeight="14.25" x14ac:dyDescent="0.2"/>
  <cols>
    <col min="1" max="12" width="4.77734375" style="10" customWidth="1"/>
    <col min="13" max="20" width="4.33203125" style="10" customWidth="1"/>
    <col min="21" max="21" width="4.77734375" style="10" customWidth="1"/>
    <col min="22" max="22" width="7.5546875" style="10" bestFit="1" customWidth="1"/>
    <col min="23" max="23" width="2.77734375" style="10" customWidth="1"/>
    <col min="24" max="24" width="7.5546875" style="10" bestFit="1" customWidth="1"/>
    <col min="25" max="16384" width="11.5546875" style="10"/>
  </cols>
  <sheetData>
    <row r="1" spans="1:24" ht="23.25" x14ac:dyDescent="0.35">
      <c r="A1" s="19" t="s">
        <v>62</v>
      </c>
    </row>
    <row r="2" spans="1:24" ht="25.5" customHeight="1" x14ac:dyDescent="0.35">
      <c r="A2" s="13"/>
    </row>
    <row r="3" spans="1:24" s="17" customFormat="1" ht="18" x14ac:dyDescent="0.25">
      <c r="A3" s="16" t="s">
        <v>41</v>
      </c>
      <c r="C3" s="17" t="str">
        <f>Meistersch.!B3</f>
        <v>Lorenzato</v>
      </c>
      <c r="G3" s="16" t="s">
        <v>40</v>
      </c>
      <c r="J3" s="17" t="str">
        <f>Meistersch.!C3</f>
        <v>Bruno</v>
      </c>
    </row>
    <row r="5" spans="1:24" ht="70.5" customHeight="1" x14ac:dyDescent="0.25">
      <c r="A5" s="14" t="str">
        <f>Meistersch.!N2</f>
        <v xml:space="preserve">Verbandsschiessen    </v>
      </c>
      <c r="M5" s="11"/>
      <c r="N5" s="11"/>
      <c r="O5" s="11"/>
      <c r="P5" s="11"/>
      <c r="Q5" s="11"/>
      <c r="R5" s="11" t="s">
        <v>45</v>
      </c>
      <c r="S5" s="11"/>
      <c r="T5" s="11"/>
      <c r="V5" s="15" t="s">
        <v>34</v>
      </c>
      <c r="W5" s="15"/>
      <c r="X5" s="15" t="s">
        <v>33</v>
      </c>
    </row>
    <row r="6" spans="1:24" ht="15" thickBot="1" x14ac:dyDescent="0.25"/>
    <row r="7" spans="1:24" s="26" customFormat="1" ht="19.5" customHeight="1" thickBot="1" x14ac:dyDescent="0.25">
      <c r="A7" s="28"/>
      <c r="B7" s="29"/>
      <c r="C7" s="29"/>
      <c r="D7" s="29"/>
      <c r="E7" s="29"/>
      <c r="F7" s="30"/>
      <c r="G7" s="25"/>
      <c r="H7" s="28"/>
      <c r="I7" s="29"/>
      <c r="J7" s="29"/>
      <c r="K7" s="30"/>
      <c r="L7" s="25"/>
      <c r="M7" s="25"/>
      <c r="N7" s="25"/>
      <c r="O7" s="25"/>
      <c r="P7" s="25"/>
      <c r="Q7" s="25"/>
      <c r="R7" s="25"/>
      <c r="S7" s="25"/>
      <c r="T7" s="25"/>
      <c r="V7" s="27">
        <f>Meistersch.!N3</f>
        <v>92</v>
      </c>
      <c r="W7" s="25"/>
      <c r="X7" s="27"/>
    </row>
    <row r="8" spans="1:24" ht="15" thickBot="1" x14ac:dyDescent="0.25">
      <c r="I8" s="18"/>
    </row>
    <row r="9" spans="1:24" ht="15.75" thickBot="1" x14ac:dyDescent="0.3">
      <c r="A9" s="14" t="str">
        <f>Meistersch.!H2</f>
        <v xml:space="preserve">Feldschiessen         </v>
      </c>
      <c r="M9" s="11"/>
      <c r="N9" s="11"/>
      <c r="O9" s="11"/>
      <c r="P9" s="11"/>
      <c r="Q9" s="11"/>
      <c r="R9" s="11" t="s">
        <v>51</v>
      </c>
      <c r="S9" s="11"/>
      <c r="T9" s="11"/>
      <c r="V9" s="27">
        <f>Meistersch.!H3</f>
        <v>62</v>
      </c>
      <c r="X9" s="25"/>
    </row>
    <row r="10" spans="1:24" ht="15" thickBot="1" x14ac:dyDescent="0.25"/>
    <row r="11" spans="1:24" ht="19.5" customHeight="1" thickBot="1" x14ac:dyDescent="0.3">
      <c r="A11" s="14" t="str">
        <f>Meistersch.!F2</f>
        <v>Bundesprogramm</v>
      </c>
      <c r="V11" s="27">
        <f>Meistersch.!F3</f>
        <v>81</v>
      </c>
    </row>
    <row r="13" spans="1:24" s="26" customFormat="1" ht="19.5" customHeight="1" x14ac:dyDescent="0.2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</row>
    <row r="14" spans="1:24" ht="15" x14ac:dyDescent="0.25">
      <c r="A14" s="14" t="str">
        <f>Meistersch.!P2</f>
        <v>Einzelwettsch. 20er. Progr</v>
      </c>
      <c r="L14" s="11" t="s">
        <v>67</v>
      </c>
      <c r="M14" s="11"/>
      <c r="N14" s="11"/>
      <c r="O14" s="11"/>
      <c r="P14" s="11"/>
      <c r="Q14" s="11"/>
      <c r="R14" s="11"/>
      <c r="S14" s="11"/>
      <c r="T14" s="11"/>
    </row>
    <row r="15" spans="1:24" ht="15" thickBot="1" x14ac:dyDescent="0.25"/>
    <row r="16" spans="1:24" s="26" customFormat="1" ht="19.5" customHeight="1" thickBot="1" x14ac:dyDescent="0.25">
      <c r="A16" s="28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30"/>
      <c r="V16" s="27">
        <f>Meistersch.!P3</f>
        <v>195</v>
      </c>
      <c r="X16" s="27"/>
    </row>
    <row r="17" spans="1:24" ht="15" x14ac:dyDescent="0.25">
      <c r="A17" s="14" t="str">
        <f>Meistersch.!J2</f>
        <v>Kant Feldstich</v>
      </c>
      <c r="M17" s="11"/>
      <c r="N17" s="11"/>
      <c r="O17" s="11"/>
      <c r="P17" s="11"/>
      <c r="Q17" s="11"/>
      <c r="R17" s="11" t="s">
        <v>36</v>
      </c>
      <c r="S17" s="11"/>
      <c r="T17" s="11"/>
    </row>
    <row r="18" spans="1:24" ht="15" thickBot="1" x14ac:dyDescent="0.25"/>
    <row r="19" spans="1:24" s="26" customFormat="1" ht="19.5" customHeight="1" thickBot="1" x14ac:dyDescent="0.25">
      <c r="A19" s="28"/>
      <c r="B19" s="29"/>
      <c r="C19" s="29"/>
      <c r="D19" s="30"/>
      <c r="F19" s="28"/>
      <c r="G19" s="29"/>
      <c r="H19" s="29"/>
      <c r="I19" s="30"/>
      <c r="J19" s="25"/>
      <c r="V19" s="27">
        <f>Meistersch.!J3</f>
        <v>76</v>
      </c>
      <c r="X19" s="27"/>
    </row>
    <row r="21" spans="1:24" ht="15" x14ac:dyDescent="0.25">
      <c r="A21" s="14" t="str">
        <f>Meistersch.!L2</f>
        <v>Kant Standstich</v>
      </c>
      <c r="M21" s="11"/>
      <c r="N21" s="11"/>
      <c r="O21" s="11"/>
      <c r="P21" s="11"/>
      <c r="Q21" s="11"/>
      <c r="R21" s="11" t="s">
        <v>35</v>
      </c>
      <c r="S21" s="11"/>
      <c r="T21" s="11"/>
    </row>
    <row r="22" spans="1:24" ht="15" thickBot="1" x14ac:dyDescent="0.25"/>
    <row r="23" spans="1:24" s="26" customFormat="1" ht="19.5" customHeight="1" thickBot="1" x14ac:dyDescent="0.25">
      <c r="A23" s="28"/>
      <c r="B23" s="29"/>
      <c r="C23" s="29"/>
      <c r="D23" s="29"/>
      <c r="E23" s="29"/>
      <c r="F23" s="31"/>
      <c r="G23" s="29"/>
      <c r="H23" s="29"/>
      <c r="I23" s="29"/>
      <c r="J23" s="30"/>
      <c r="V23" s="27">
        <f>Meistersch.!L3</f>
        <v>94</v>
      </c>
      <c r="X23" s="27"/>
    </row>
    <row r="25" spans="1:24" ht="15" x14ac:dyDescent="0.25">
      <c r="A25" s="14" t="str">
        <f>Meistersch.!R2</f>
        <v>Vancouver Stich</v>
      </c>
      <c r="M25" s="11"/>
      <c r="N25" s="11"/>
      <c r="O25" s="11"/>
      <c r="P25" s="11"/>
      <c r="Q25" s="11"/>
      <c r="R25" s="11" t="s">
        <v>35</v>
      </c>
      <c r="S25" s="11"/>
      <c r="T25" s="11"/>
    </row>
    <row r="26" spans="1:24" ht="15" thickBot="1" x14ac:dyDescent="0.25"/>
    <row r="27" spans="1:24" s="26" customFormat="1" ht="19.5" customHeight="1" thickBot="1" x14ac:dyDescent="0.25">
      <c r="A27" s="28"/>
      <c r="B27" s="29"/>
      <c r="C27" s="29"/>
      <c r="D27" s="29"/>
      <c r="E27" s="29"/>
      <c r="F27" s="29"/>
      <c r="G27" s="29"/>
      <c r="H27" s="29"/>
      <c r="I27" s="29"/>
      <c r="J27" s="30"/>
      <c r="K27" s="25"/>
      <c r="L27" s="25"/>
      <c r="M27" s="25"/>
      <c r="N27" s="25"/>
      <c r="O27" s="25"/>
      <c r="P27" s="25"/>
      <c r="Q27" s="25"/>
      <c r="R27" s="25"/>
      <c r="S27" s="25"/>
      <c r="T27" s="25"/>
      <c r="V27" s="27">
        <f>Meistersch.!R3</f>
        <v>98</v>
      </c>
      <c r="W27" s="25"/>
      <c r="X27" s="27"/>
    </row>
    <row r="29" spans="1:24" ht="15" x14ac:dyDescent="0.25">
      <c r="A29" s="14" t="str">
        <f>Meistersch.!T2</f>
        <v>Kreuzlingen</v>
      </c>
      <c r="M29" s="11"/>
      <c r="N29" s="11"/>
      <c r="O29" s="11"/>
      <c r="Q29" s="11"/>
      <c r="R29" s="11" t="s">
        <v>45</v>
      </c>
      <c r="S29" s="11"/>
      <c r="T29" s="11"/>
    </row>
    <row r="30" spans="1:24" ht="15" thickBot="1" x14ac:dyDescent="0.25"/>
    <row r="31" spans="1:24" s="26" customFormat="1" ht="19.5" customHeight="1" thickBot="1" x14ac:dyDescent="0.25">
      <c r="A31" s="28"/>
      <c r="B31" s="29"/>
      <c r="C31" s="29"/>
      <c r="D31" s="29"/>
      <c r="E31" s="29"/>
      <c r="F31" s="30"/>
      <c r="G31" s="25"/>
      <c r="H31" s="28"/>
      <c r="I31" s="29"/>
      <c r="J31" s="29"/>
      <c r="K31" s="30"/>
      <c r="V31" s="27">
        <f>Meistersch.!T3</f>
        <v>94</v>
      </c>
      <c r="W31" s="25"/>
      <c r="X31" s="27"/>
    </row>
    <row r="33" spans="1:24" ht="15" x14ac:dyDescent="0.25">
      <c r="A33" s="14" t="str">
        <f>Meistersch.!V2</f>
        <v>Bussnang</v>
      </c>
      <c r="M33" s="11"/>
      <c r="N33" s="11"/>
      <c r="O33" s="11"/>
      <c r="P33" s="11"/>
      <c r="Q33" s="11"/>
      <c r="R33" s="11" t="s">
        <v>45</v>
      </c>
      <c r="S33" s="11"/>
      <c r="T33" s="11"/>
    </row>
    <row r="34" spans="1:24" ht="15" thickBot="1" x14ac:dyDescent="0.25"/>
    <row r="35" spans="1:24" s="26" customFormat="1" ht="19.5" customHeight="1" thickBot="1" x14ac:dyDescent="0.25">
      <c r="A35" s="28"/>
      <c r="B35" s="29"/>
      <c r="C35" s="29"/>
      <c r="D35" s="29"/>
      <c r="E35" s="29"/>
      <c r="F35" s="30"/>
      <c r="G35" s="25"/>
      <c r="H35" s="28"/>
      <c r="I35" s="29"/>
      <c r="J35" s="29"/>
      <c r="K35" s="30"/>
      <c r="V35" s="27">
        <f>Meistersch.!V3</f>
        <v>95</v>
      </c>
      <c r="X35" s="27"/>
    </row>
    <row r="37" spans="1:24" ht="15" x14ac:dyDescent="0.25">
      <c r="A37" s="14" t="str">
        <f>Meistersch.!X2</f>
        <v>Kurzdorf / Langdorf</v>
      </c>
      <c r="M37" s="11"/>
      <c r="N37" s="11"/>
      <c r="O37" s="11"/>
      <c r="P37" s="11"/>
      <c r="Q37" s="11"/>
      <c r="R37" s="11" t="s">
        <v>45</v>
      </c>
      <c r="S37" s="11"/>
      <c r="T37" s="11"/>
    </row>
    <row r="38" spans="1:24" ht="15" thickBot="1" x14ac:dyDescent="0.25"/>
    <row r="39" spans="1:24" s="26" customFormat="1" ht="19.5" customHeight="1" thickBot="1" x14ac:dyDescent="0.25">
      <c r="A39" s="28"/>
      <c r="B39" s="29"/>
      <c r="C39" s="29"/>
      <c r="D39" s="29"/>
      <c r="E39" s="29"/>
      <c r="F39" s="30"/>
      <c r="G39" s="25"/>
      <c r="H39" s="28"/>
      <c r="I39" s="29"/>
      <c r="J39" s="29"/>
      <c r="K39" s="30"/>
      <c r="V39" s="27">
        <f>Meistersch.!X3</f>
        <v>94</v>
      </c>
      <c r="X39" s="27"/>
    </row>
    <row r="42" spans="1:24" ht="15" x14ac:dyDescent="0.25">
      <c r="A42" s="14">
        <f>Meistersch.!Z2</f>
        <v>0</v>
      </c>
      <c r="M42" s="11"/>
      <c r="N42" s="11"/>
      <c r="O42" s="11"/>
      <c r="P42" s="11"/>
      <c r="Q42" s="11"/>
      <c r="R42" s="11" t="s">
        <v>45</v>
      </c>
      <c r="S42" s="11"/>
      <c r="T42" s="11"/>
    </row>
    <row r="43" spans="1:24" ht="15" thickBot="1" x14ac:dyDescent="0.25"/>
    <row r="44" spans="1:24" s="26" customFormat="1" ht="19.5" customHeight="1" thickBot="1" x14ac:dyDescent="0.25">
      <c r="A44" s="28"/>
      <c r="B44" s="29"/>
      <c r="C44" s="29"/>
      <c r="D44" s="29"/>
      <c r="E44" s="29"/>
      <c r="F44" s="30"/>
      <c r="G44" s="25"/>
      <c r="H44" s="28"/>
      <c r="I44" s="29"/>
      <c r="J44" s="29"/>
      <c r="K44" s="30"/>
      <c r="V44" s="27">
        <f>Meistersch.!Z3</f>
        <v>0</v>
      </c>
      <c r="X44" s="27"/>
    </row>
    <row r="45" spans="1:24" s="26" customFormat="1" ht="19.5" customHeight="1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V45" s="25"/>
      <c r="X45" s="25"/>
    </row>
    <row r="46" spans="1:24" ht="15" x14ac:dyDescent="0.25">
      <c r="A46" s="14">
        <f>Meistersch.!AB2</f>
        <v>0</v>
      </c>
      <c r="M46" s="11"/>
      <c r="N46" s="11"/>
      <c r="O46" s="11"/>
      <c r="P46" s="11"/>
      <c r="Q46" s="11"/>
      <c r="R46" s="11" t="s">
        <v>45</v>
      </c>
      <c r="S46" s="11"/>
      <c r="T46" s="11"/>
    </row>
    <row r="47" spans="1:24" ht="15" thickBot="1" x14ac:dyDescent="0.25"/>
    <row r="48" spans="1:24" s="26" customFormat="1" ht="19.5" customHeight="1" thickBot="1" x14ac:dyDescent="0.25">
      <c r="A48" s="28"/>
      <c r="B48" s="29"/>
      <c r="C48" s="29"/>
      <c r="D48" s="29"/>
      <c r="E48" s="29"/>
      <c r="F48" s="30"/>
      <c r="G48" s="25"/>
      <c r="H48" s="28"/>
      <c r="I48" s="29"/>
      <c r="J48" s="29"/>
      <c r="K48" s="30"/>
      <c r="V48" s="27">
        <f>Meistersch.!AB3</f>
        <v>0</v>
      </c>
      <c r="X48" s="27"/>
    </row>
    <row r="50" spans="1:24" ht="15" x14ac:dyDescent="0.25">
      <c r="A50" s="14">
        <f>Meistersch.!AD2</f>
        <v>0</v>
      </c>
      <c r="M50" s="11"/>
      <c r="N50" s="11"/>
      <c r="O50" s="11"/>
      <c r="P50" s="11"/>
      <c r="Q50" s="11"/>
      <c r="R50" s="11" t="s">
        <v>45</v>
      </c>
      <c r="S50" s="11"/>
      <c r="T50" s="11"/>
    </row>
    <row r="51" spans="1:24" ht="15" thickBot="1" x14ac:dyDescent="0.25"/>
    <row r="52" spans="1:24" s="26" customFormat="1" ht="19.5" customHeight="1" thickBot="1" x14ac:dyDescent="0.25">
      <c r="A52" s="28"/>
      <c r="B52" s="29"/>
      <c r="C52" s="29"/>
      <c r="D52" s="29"/>
      <c r="E52" s="29"/>
      <c r="F52" s="30"/>
      <c r="G52" s="25"/>
      <c r="H52" s="28"/>
      <c r="I52" s="29"/>
      <c r="J52" s="29"/>
      <c r="K52" s="30"/>
      <c r="V52" s="27">
        <f>Meistersch.!AD3</f>
        <v>0</v>
      </c>
      <c r="X52" s="27"/>
    </row>
    <row r="55" spans="1:24" s="12" customFormat="1" ht="19.5" customHeight="1" x14ac:dyDescent="0.2">
      <c r="X55" s="34"/>
    </row>
  </sheetData>
  <phoneticPr fontId="0" type="noConversion"/>
  <pageMargins left="0.23" right="0.12" top="0.984251969" bottom="0.984251969" header="0.51181102300000003" footer="0.51181102300000003"/>
  <pageSetup paperSize="9" scale="73" orientation="portrait" horizontalDpi="4294967294" verticalDpi="4294967293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3"/>
  <sheetViews>
    <sheetView zoomScale="70" workbookViewId="0">
      <selection activeCell="Q19" sqref="Q19"/>
    </sheetView>
  </sheetViews>
  <sheetFormatPr baseColWidth="10" defaultRowHeight="14.25" x14ac:dyDescent="0.2"/>
  <cols>
    <col min="1" max="12" width="4.77734375" style="10" customWidth="1"/>
    <col min="13" max="22" width="4.33203125" style="10" customWidth="1"/>
    <col min="23" max="23" width="7.5546875" style="10" customWidth="1"/>
    <col min="24" max="16384" width="11.5546875" style="10"/>
  </cols>
  <sheetData>
    <row r="1" spans="1:23" ht="23.25" x14ac:dyDescent="0.35">
      <c r="A1" s="19" t="s">
        <v>62</v>
      </c>
    </row>
    <row r="2" spans="1:23" ht="23.25" x14ac:dyDescent="0.35">
      <c r="A2" s="13"/>
    </row>
    <row r="3" spans="1:23" s="17" customFormat="1" ht="18" x14ac:dyDescent="0.25">
      <c r="A3" s="16" t="s">
        <v>41</v>
      </c>
      <c r="C3" s="17" t="str">
        <f>Meistersch.!B26</f>
        <v>Riester</v>
      </c>
      <c r="G3" s="16" t="s">
        <v>40</v>
      </c>
      <c r="J3" s="17" t="str">
        <f>Meistersch.!C26</f>
        <v>Michael</v>
      </c>
    </row>
    <row r="5" spans="1:23" ht="70.5" customHeight="1" x14ac:dyDescent="0.25">
      <c r="A5" s="14" t="str">
        <f>Meistersch.!N2</f>
        <v xml:space="preserve">Verbandsschiessen    </v>
      </c>
      <c r="M5" s="11"/>
      <c r="N5" s="11"/>
      <c r="O5" s="11"/>
      <c r="P5" s="11"/>
      <c r="Q5" s="11"/>
      <c r="R5" s="11" t="s">
        <v>45</v>
      </c>
      <c r="S5" s="11"/>
      <c r="T5" s="11"/>
      <c r="V5" s="15" t="s">
        <v>34</v>
      </c>
      <c r="W5" s="15" t="s">
        <v>33</v>
      </c>
    </row>
    <row r="6" spans="1:23" ht="15" thickBot="1" x14ac:dyDescent="0.25"/>
    <row r="7" spans="1:23" s="26" customFormat="1" ht="19.5" customHeight="1" thickBot="1" x14ac:dyDescent="0.25">
      <c r="A7" s="28"/>
      <c r="B7" s="29"/>
      <c r="C7" s="29"/>
      <c r="D7" s="29"/>
      <c r="E7" s="29"/>
      <c r="F7" s="30"/>
      <c r="G7" s="25"/>
      <c r="H7" s="28"/>
      <c r="I7" s="29"/>
      <c r="J7" s="29"/>
      <c r="K7" s="30"/>
      <c r="L7" s="25"/>
      <c r="M7" s="25"/>
      <c r="N7" s="25"/>
      <c r="O7" s="25"/>
      <c r="P7" s="25"/>
      <c r="Q7" s="25"/>
      <c r="R7" s="25"/>
      <c r="S7" s="25"/>
      <c r="T7" s="25"/>
      <c r="V7" s="27">
        <f>Meistersch.!N26</f>
        <v>87</v>
      </c>
      <c r="W7" s="27"/>
    </row>
    <row r="8" spans="1:23" ht="15" thickBot="1" x14ac:dyDescent="0.25"/>
    <row r="9" spans="1:23" ht="15.75" thickBot="1" x14ac:dyDescent="0.3">
      <c r="A9" s="14" t="str">
        <f>Meistersch.!H2</f>
        <v xml:space="preserve">Feldschiessen         </v>
      </c>
      <c r="M9" s="11"/>
      <c r="N9" s="11"/>
      <c r="O9" s="11"/>
      <c r="P9" s="11"/>
      <c r="Q9" s="11"/>
      <c r="R9" s="11" t="s">
        <v>51</v>
      </c>
      <c r="S9" s="11"/>
      <c r="T9" s="11"/>
      <c r="V9" s="27">
        <f>Meistersch.!H26</f>
        <v>59</v>
      </c>
      <c r="W9" s="25"/>
    </row>
    <row r="10" spans="1:23" ht="15" thickBot="1" x14ac:dyDescent="0.25"/>
    <row r="11" spans="1:23" ht="15.75" thickBot="1" x14ac:dyDescent="0.3">
      <c r="A11" s="14" t="str">
        <f>Meistersch.!$F$2</f>
        <v>Bundesprogramm</v>
      </c>
      <c r="V11" s="27">
        <f>Meistersch.!F26</f>
        <v>72</v>
      </c>
    </row>
    <row r="12" spans="1:23" ht="19.5" customHeight="1" x14ac:dyDescent="0.2"/>
    <row r="13" spans="1:23" ht="15" x14ac:dyDescent="0.25">
      <c r="A13" s="14" t="str">
        <f>Meistersch.!P2</f>
        <v>Einzelwettsch. 20er. Progr</v>
      </c>
      <c r="L13" s="11"/>
      <c r="M13" s="11"/>
      <c r="N13" s="11"/>
      <c r="O13" s="10" t="s">
        <v>67</v>
      </c>
      <c r="P13" s="11"/>
      <c r="Q13" s="11"/>
      <c r="S13" s="11"/>
      <c r="T13" s="11"/>
    </row>
    <row r="14" spans="1:23" ht="15" thickBot="1" x14ac:dyDescent="0.25"/>
    <row r="15" spans="1:23" s="26" customFormat="1" ht="19.5" customHeight="1" thickBot="1" x14ac:dyDescent="0.25">
      <c r="A15" s="28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31"/>
      <c r="S15" s="29"/>
      <c r="T15" s="30"/>
      <c r="V15" s="27">
        <f>Meistersch.!P26</f>
        <v>0</v>
      </c>
      <c r="W15" s="27"/>
    </row>
    <row r="16" spans="1:23" s="26" customFormat="1" ht="19.5" customHeight="1" x14ac:dyDescent="0.2">
      <c r="A16" s="40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V16" s="37"/>
      <c r="W16" s="25"/>
    </row>
    <row r="17" spans="1:23" ht="15" x14ac:dyDescent="0.25">
      <c r="A17" s="38" t="str">
        <f>Meistersch.!J2</f>
        <v>Kant Feldstich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M17" s="39"/>
      <c r="N17" s="39"/>
      <c r="O17" s="39"/>
      <c r="P17" s="39"/>
      <c r="Q17" s="39"/>
      <c r="R17" s="39" t="s">
        <v>36</v>
      </c>
      <c r="S17" s="39"/>
      <c r="T17" s="39"/>
      <c r="U17" s="12"/>
      <c r="V17" s="12"/>
    </row>
    <row r="18" spans="1:23" ht="15" thickBot="1" x14ac:dyDescent="0.25"/>
    <row r="19" spans="1:23" s="26" customFormat="1" ht="19.5" customHeight="1" thickBot="1" x14ac:dyDescent="0.25">
      <c r="A19" s="28"/>
      <c r="B19" s="29"/>
      <c r="C19" s="29"/>
      <c r="D19" s="30"/>
      <c r="F19" s="28"/>
      <c r="G19" s="29"/>
      <c r="H19" s="29"/>
      <c r="I19" s="30"/>
      <c r="J19" s="25"/>
      <c r="V19" s="27">
        <f>Meistersch.!L26</f>
        <v>0</v>
      </c>
      <c r="W19" s="27"/>
    </row>
    <row r="21" spans="1:23" ht="15" x14ac:dyDescent="0.25">
      <c r="A21" s="14" t="str">
        <f>Meistersch.!L2</f>
        <v>Kant Standstich</v>
      </c>
      <c r="M21" s="11"/>
      <c r="N21" s="11"/>
      <c r="O21" s="11"/>
      <c r="P21" s="11"/>
      <c r="Q21" s="11"/>
      <c r="R21" s="11" t="s">
        <v>35</v>
      </c>
      <c r="S21" s="11"/>
      <c r="T21" s="11"/>
    </row>
    <row r="22" spans="1:23" ht="15" thickBot="1" x14ac:dyDescent="0.25"/>
    <row r="23" spans="1:23" s="26" customFormat="1" ht="19.5" customHeight="1" thickBot="1" x14ac:dyDescent="0.25">
      <c r="A23" s="28"/>
      <c r="B23" s="29"/>
      <c r="C23" s="29"/>
      <c r="D23" s="29"/>
      <c r="E23" s="29"/>
      <c r="F23" s="31"/>
      <c r="G23" s="29"/>
      <c r="H23" s="29"/>
      <c r="I23" s="29"/>
      <c r="J23" s="30"/>
      <c r="V23" s="27">
        <f>Meistersch.!J26</f>
        <v>0</v>
      </c>
      <c r="W23" s="27"/>
    </row>
    <row r="25" spans="1:23" ht="15" x14ac:dyDescent="0.25">
      <c r="A25" s="14" t="str">
        <f>Meistersch.!R2</f>
        <v>Vancouver Stich</v>
      </c>
      <c r="M25" s="11"/>
      <c r="N25" s="11"/>
      <c r="O25" s="11"/>
      <c r="P25" s="11"/>
      <c r="Q25" s="11"/>
      <c r="R25" s="11" t="s">
        <v>35</v>
      </c>
      <c r="S25" s="11"/>
      <c r="T25" s="11"/>
    </row>
    <row r="26" spans="1:23" ht="15" thickBot="1" x14ac:dyDescent="0.25"/>
    <row r="27" spans="1:23" s="26" customFormat="1" ht="19.5" customHeight="1" thickBot="1" x14ac:dyDescent="0.25">
      <c r="A27" s="28"/>
      <c r="B27" s="29"/>
      <c r="C27" s="29"/>
      <c r="D27" s="29"/>
      <c r="E27" s="29"/>
      <c r="F27" s="29"/>
      <c r="G27" s="29"/>
      <c r="H27" s="29"/>
      <c r="I27" s="29"/>
      <c r="J27" s="30"/>
      <c r="K27" s="25"/>
      <c r="L27" s="25"/>
      <c r="M27" s="25"/>
      <c r="N27" s="25"/>
      <c r="O27" s="25"/>
      <c r="P27" s="25"/>
      <c r="Q27" s="25"/>
      <c r="R27" s="25"/>
      <c r="S27" s="25"/>
      <c r="T27" s="25"/>
      <c r="V27" s="27">
        <f>Meistersch.!R26</f>
        <v>0</v>
      </c>
      <c r="W27" s="27"/>
    </row>
    <row r="29" spans="1:23" ht="15" x14ac:dyDescent="0.25">
      <c r="A29" s="14" t="str">
        <f>Meistersch.!T2</f>
        <v>Kreuzlingen</v>
      </c>
      <c r="M29" s="11"/>
      <c r="N29" s="11"/>
      <c r="O29" s="11"/>
      <c r="P29" s="11"/>
      <c r="Q29" s="11"/>
      <c r="R29" s="11" t="s">
        <v>45</v>
      </c>
      <c r="S29" s="11"/>
      <c r="T29" s="11"/>
    </row>
    <row r="30" spans="1:23" ht="15" thickBot="1" x14ac:dyDescent="0.25"/>
    <row r="31" spans="1:23" s="26" customFormat="1" ht="19.5" customHeight="1" thickBot="1" x14ac:dyDescent="0.25">
      <c r="A31" s="28"/>
      <c r="B31" s="29"/>
      <c r="C31" s="29"/>
      <c r="D31" s="29"/>
      <c r="E31" s="29"/>
      <c r="F31" s="30"/>
      <c r="G31" s="25"/>
      <c r="H31" s="28"/>
      <c r="I31" s="29"/>
      <c r="J31" s="29"/>
      <c r="K31" s="30"/>
      <c r="V31" s="27">
        <f>Meistersch.!T26</f>
        <v>0</v>
      </c>
      <c r="W31" s="27"/>
    </row>
    <row r="33" spans="1:23" ht="15" x14ac:dyDescent="0.25">
      <c r="A33" s="14" t="str">
        <f>Meistersch.!V2</f>
        <v>Bussnang</v>
      </c>
      <c r="M33" s="11"/>
      <c r="N33" s="11"/>
      <c r="O33" s="11"/>
      <c r="P33" s="11"/>
      <c r="Q33" s="11"/>
      <c r="R33" s="11" t="s">
        <v>45</v>
      </c>
      <c r="S33" s="11"/>
      <c r="T33" s="11"/>
    </row>
    <row r="34" spans="1:23" ht="15" thickBot="1" x14ac:dyDescent="0.25"/>
    <row r="35" spans="1:23" s="26" customFormat="1" ht="19.5" customHeight="1" thickBot="1" x14ac:dyDescent="0.25">
      <c r="A35" s="28"/>
      <c r="B35" s="29"/>
      <c r="C35" s="29"/>
      <c r="D35" s="29"/>
      <c r="E35" s="29"/>
      <c r="F35" s="30"/>
      <c r="G35" s="25"/>
      <c r="H35" s="28"/>
      <c r="I35" s="29"/>
      <c r="J35" s="29"/>
      <c r="K35" s="30"/>
      <c r="V35" s="27">
        <f>Meistersch.!V26</f>
        <v>0</v>
      </c>
      <c r="W35" s="27"/>
    </row>
    <row r="37" spans="1:23" ht="15" x14ac:dyDescent="0.25">
      <c r="A37" s="14" t="str">
        <f>Meistersch.!X2</f>
        <v>Kurzdorf / Langdorf</v>
      </c>
      <c r="M37" s="11"/>
      <c r="N37" s="11"/>
      <c r="O37" s="11"/>
      <c r="P37" s="11"/>
      <c r="Q37" s="11"/>
      <c r="R37" s="11" t="s">
        <v>45</v>
      </c>
      <c r="S37" s="11"/>
      <c r="T37" s="11"/>
    </row>
    <row r="38" spans="1:23" ht="15" thickBot="1" x14ac:dyDescent="0.25"/>
    <row r="39" spans="1:23" s="26" customFormat="1" ht="19.5" customHeight="1" thickBot="1" x14ac:dyDescent="0.25">
      <c r="A39" s="28"/>
      <c r="B39" s="29"/>
      <c r="C39" s="29"/>
      <c r="D39" s="29"/>
      <c r="E39" s="29"/>
      <c r="F39" s="30"/>
      <c r="G39" s="25"/>
      <c r="H39" s="28"/>
      <c r="I39" s="29"/>
      <c r="J39" s="29"/>
      <c r="K39" s="30"/>
      <c r="V39" s="27">
        <f>Meistersch.!X26</f>
        <v>0</v>
      </c>
      <c r="W39" s="27"/>
    </row>
    <row r="42" spans="1:23" ht="15" x14ac:dyDescent="0.25">
      <c r="A42" s="14">
        <f>Meistersch.!Z2</f>
        <v>0</v>
      </c>
      <c r="M42" s="11"/>
      <c r="N42" s="11"/>
      <c r="O42" s="11"/>
      <c r="P42" s="11"/>
      <c r="Q42" s="11"/>
      <c r="R42" s="11" t="s">
        <v>45</v>
      </c>
      <c r="S42" s="11"/>
      <c r="T42" s="11"/>
    </row>
    <row r="43" spans="1:23" ht="15" thickBot="1" x14ac:dyDescent="0.25"/>
    <row r="44" spans="1:23" ht="15" thickBot="1" x14ac:dyDescent="0.25">
      <c r="A44" s="28"/>
      <c r="B44" s="29"/>
      <c r="C44" s="29"/>
      <c r="D44" s="29"/>
      <c r="E44" s="29"/>
      <c r="F44" s="30"/>
      <c r="G44" s="25"/>
      <c r="H44" s="28"/>
      <c r="I44" s="29"/>
      <c r="J44" s="29"/>
      <c r="K44" s="30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7">
        <f>Meistersch.!Z26</f>
        <v>0</v>
      </c>
      <c r="W44" s="27"/>
    </row>
    <row r="46" spans="1:23" ht="15" x14ac:dyDescent="0.25">
      <c r="A46" s="14">
        <f>Meistersch.!AB2</f>
        <v>0</v>
      </c>
      <c r="M46" s="11"/>
      <c r="N46" s="11"/>
      <c r="O46" s="11"/>
      <c r="P46" s="11"/>
      <c r="Q46" s="11"/>
      <c r="R46" s="11" t="s">
        <v>45</v>
      </c>
      <c r="S46" s="11"/>
      <c r="T46" s="11"/>
    </row>
    <row r="47" spans="1:23" ht="15" thickBot="1" x14ac:dyDescent="0.25"/>
    <row r="48" spans="1:23" s="26" customFormat="1" ht="19.5" customHeight="1" thickBot="1" x14ac:dyDescent="0.25">
      <c r="A48" s="28"/>
      <c r="B48" s="29"/>
      <c r="C48" s="29"/>
      <c r="D48" s="29"/>
      <c r="E48" s="29"/>
      <c r="F48" s="30"/>
      <c r="G48" s="25"/>
      <c r="H48" s="28"/>
      <c r="I48" s="29"/>
      <c r="J48" s="29"/>
      <c r="K48" s="30"/>
      <c r="V48" s="27">
        <f>Meistersch.!AB26</f>
        <v>0</v>
      </c>
      <c r="W48" s="27"/>
    </row>
    <row r="49" spans="1:23" s="26" customFormat="1" ht="19.5" customHeight="1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V49" s="25"/>
      <c r="W49" s="25"/>
    </row>
    <row r="50" spans="1:23" ht="15" x14ac:dyDescent="0.25">
      <c r="A50" s="14">
        <f>Meistersch.!AD2</f>
        <v>0</v>
      </c>
      <c r="M50" s="11"/>
      <c r="N50" s="11"/>
      <c r="O50" s="11"/>
      <c r="P50" s="11"/>
      <c r="Q50" s="11"/>
      <c r="R50" s="11" t="s">
        <v>45</v>
      </c>
      <c r="S50" s="11"/>
      <c r="T50" s="11"/>
    </row>
    <row r="51" spans="1:23" ht="15" thickBot="1" x14ac:dyDescent="0.25"/>
    <row r="52" spans="1:23" s="26" customFormat="1" ht="19.5" customHeight="1" thickBot="1" x14ac:dyDescent="0.25">
      <c r="A52" s="28"/>
      <c r="B52" s="29"/>
      <c r="C52" s="29"/>
      <c r="D52" s="29"/>
      <c r="E52" s="29"/>
      <c r="F52" s="30"/>
      <c r="G52" s="25"/>
      <c r="H52" s="28"/>
      <c r="I52" s="29"/>
      <c r="J52" s="29"/>
      <c r="K52" s="30"/>
      <c r="V52" s="27">
        <f>Meistersch.!AD26</f>
        <v>0</v>
      </c>
      <c r="W52" s="27"/>
    </row>
    <row r="53" spans="1:23" s="12" customFormat="1" ht="6.75" customHeight="1" x14ac:dyDescent="0.2"/>
  </sheetData>
  <phoneticPr fontId="0" type="noConversion"/>
  <pageMargins left="0.35" right="0.23" top="0.984251969" bottom="0.984251969" header="0.51181102300000003" footer="0.51181102300000003"/>
  <pageSetup paperSize="9" scale="76" orientation="portrait" horizontalDpi="4294967293" verticalDpi="4294967293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3"/>
  <sheetViews>
    <sheetView zoomScale="75" workbookViewId="0">
      <selection activeCell="Q19" sqref="Q19"/>
    </sheetView>
  </sheetViews>
  <sheetFormatPr baseColWidth="10" defaultRowHeight="14.25" x14ac:dyDescent="0.2"/>
  <cols>
    <col min="1" max="12" width="4.77734375" style="10" customWidth="1"/>
    <col min="13" max="22" width="4.33203125" style="10" customWidth="1"/>
    <col min="23" max="23" width="8.44140625" style="10" customWidth="1"/>
    <col min="24" max="16384" width="11.5546875" style="10"/>
  </cols>
  <sheetData>
    <row r="1" spans="1:23" ht="23.25" x14ac:dyDescent="0.35">
      <c r="A1" s="19" t="s">
        <v>62</v>
      </c>
    </row>
    <row r="2" spans="1:23" ht="23.25" x14ac:dyDescent="0.35">
      <c r="A2" s="13"/>
    </row>
    <row r="3" spans="1:23" s="17" customFormat="1" ht="18" x14ac:dyDescent="0.25">
      <c r="A3" s="16" t="s">
        <v>41</v>
      </c>
      <c r="C3" s="17" t="str">
        <f>Meistersch.!B27</f>
        <v>Dähler</v>
      </c>
      <c r="G3" s="16" t="s">
        <v>40</v>
      </c>
      <c r="J3" s="17" t="str">
        <f>Meistersch.!C27</f>
        <v>Hermann J</v>
      </c>
    </row>
    <row r="5" spans="1:23" ht="70.5" customHeight="1" x14ac:dyDescent="0.25">
      <c r="A5" s="14" t="str">
        <f>Meistersch.!N2</f>
        <v xml:space="preserve">Verbandsschiessen    </v>
      </c>
      <c r="M5" s="11"/>
      <c r="N5" s="11"/>
      <c r="O5" s="11"/>
      <c r="P5" s="11"/>
      <c r="Q5" s="11"/>
      <c r="R5" s="11" t="s">
        <v>45</v>
      </c>
      <c r="S5" s="11"/>
      <c r="T5" s="11"/>
      <c r="V5" s="15" t="s">
        <v>34</v>
      </c>
      <c r="W5" s="15" t="s">
        <v>33</v>
      </c>
    </row>
    <row r="6" spans="1:23" ht="15" thickBot="1" x14ac:dyDescent="0.25"/>
    <row r="7" spans="1:23" s="26" customFormat="1" ht="19.5" customHeight="1" thickBot="1" x14ac:dyDescent="0.25">
      <c r="A7" s="28"/>
      <c r="B7" s="29"/>
      <c r="C7" s="29"/>
      <c r="D7" s="29"/>
      <c r="E7" s="29"/>
      <c r="F7" s="30"/>
      <c r="G7" s="25"/>
      <c r="H7" s="28"/>
      <c r="I7" s="29"/>
      <c r="J7" s="29"/>
      <c r="K7" s="30"/>
      <c r="L7" s="25"/>
      <c r="M7" s="25"/>
      <c r="N7" s="25"/>
      <c r="O7" s="25"/>
      <c r="P7" s="25"/>
      <c r="Q7" s="25"/>
      <c r="R7" s="25"/>
      <c r="S7" s="25"/>
      <c r="T7" s="25"/>
      <c r="V7" s="27">
        <f>Meistersch.!N27</f>
        <v>0</v>
      </c>
      <c r="W7" s="27"/>
    </row>
    <row r="8" spans="1:23" ht="15" thickBot="1" x14ac:dyDescent="0.25"/>
    <row r="9" spans="1:23" ht="15.75" thickBot="1" x14ac:dyDescent="0.3">
      <c r="A9" s="14" t="str">
        <f>Meistersch.!H2</f>
        <v xml:space="preserve">Feldschiessen         </v>
      </c>
      <c r="M9" s="11"/>
      <c r="N9" s="11"/>
      <c r="O9" s="11"/>
      <c r="P9" s="11"/>
      <c r="Q9" s="11"/>
      <c r="R9" s="11" t="s">
        <v>51</v>
      </c>
      <c r="S9" s="11"/>
      <c r="T9" s="11"/>
      <c r="V9" s="27">
        <f>Meistersch.!H27</f>
        <v>63</v>
      </c>
      <c r="W9" s="25"/>
    </row>
    <row r="10" spans="1:23" ht="15" thickBot="1" x14ac:dyDescent="0.25"/>
    <row r="11" spans="1:23" ht="15.75" thickBot="1" x14ac:dyDescent="0.3">
      <c r="A11" s="14" t="str">
        <f>Meistersch.!$F$2</f>
        <v>Bundesprogramm</v>
      </c>
      <c r="V11" s="27">
        <f>Meistersch.!F27</f>
        <v>75</v>
      </c>
    </row>
    <row r="12" spans="1:23" ht="19.5" customHeight="1" x14ac:dyDescent="0.2"/>
    <row r="13" spans="1:23" ht="15" x14ac:dyDescent="0.25">
      <c r="A13" s="14" t="str">
        <f>Meistersch.!P2</f>
        <v>Einzelwettsch. 20er. Progr</v>
      </c>
      <c r="L13" s="11"/>
      <c r="M13" s="11"/>
      <c r="N13" s="11"/>
      <c r="O13" s="10" t="s">
        <v>67</v>
      </c>
      <c r="P13" s="11"/>
      <c r="Q13" s="11"/>
      <c r="S13" s="11"/>
      <c r="T13" s="11"/>
    </row>
    <row r="14" spans="1:23" ht="15" thickBot="1" x14ac:dyDescent="0.25"/>
    <row r="15" spans="1:23" s="26" customFormat="1" ht="19.5" customHeight="1" thickBot="1" x14ac:dyDescent="0.25">
      <c r="A15" s="28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31"/>
      <c r="S15" s="29"/>
      <c r="T15" s="30"/>
      <c r="V15" s="27">
        <f>Meistersch.!P27</f>
        <v>0</v>
      </c>
      <c r="W15" s="27"/>
    </row>
    <row r="16" spans="1:23" s="26" customFormat="1" ht="19.5" customHeight="1" x14ac:dyDescent="0.2">
      <c r="A16" s="40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V16" s="37"/>
      <c r="W16" s="25"/>
    </row>
    <row r="17" spans="1:23" ht="15" x14ac:dyDescent="0.25">
      <c r="A17" s="38" t="str">
        <f>Meistersch.!J2</f>
        <v>Kant Feldstich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M17" s="39"/>
      <c r="N17" s="39"/>
      <c r="O17" s="39"/>
      <c r="P17" s="39"/>
      <c r="Q17" s="39"/>
      <c r="R17" s="39" t="s">
        <v>36</v>
      </c>
      <c r="S17" s="39"/>
      <c r="T17" s="39"/>
      <c r="U17" s="12"/>
      <c r="V17" s="12"/>
    </row>
    <row r="18" spans="1:23" ht="15" thickBot="1" x14ac:dyDescent="0.25"/>
    <row r="19" spans="1:23" s="26" customFormat="1" ht="19.5" customHeight="1" thickBot="1" x14ac:dyDescent="0.25">
      <c r="A19" s="28"/>
      <c r="B19" s="29"/>
      <c r="C19" s="29"/>
      <c r="D19" s="30"/>
      <c r="F19" s="28"/>
      <c r="G19" s="29"/>
      <c r="H19" s="29"/>
      <c r="I19" s="30"/>
      <c r="J19" s="25"/>
      <c r="V19" s="27">
        <f>Meistersch.!J27</f>
        <v>79</v>
      </c>
      <c r="W19" s="27"/>
    </row>
    <row r="21" spans="1:23" ht="15" x14ac:dyDescent="0.25">
      <c r="A21" s="14" t="str">
        <f>Meistersch.!L2</f>
        <v>Kant Standstich</v>
      </c>
      <c r="M21" s="11"/>
      <c r="N21" s="11"/>
      <c r="O21" s="11"/>
      <c r="P21" s="11"/>
      <c r="Q21" s="11"/>
      <c r="R21" s="11" t="s">
        <v>35</v>
      </c>
      <c r="S21" s="11"/>
      <c r="T21" s="11"/>
    </row>
    <row r="22" spans="1:23" ht="15" thickBot="1" x14ac:dyDescent="0.25"/>
    <row r="23" spans="1:23" s="26" customFormat="1" ht="19.5" customHeight="1" thickBot="1" x14ac:dyDescent="0.25">
      <c r="A23" s="28"/>
      <c r="B23" s="29"/>
      <c r="C23" s="29"/>
      <c r="D23" s="29"/>
      <c r="E23" s="29"/>
      <c r="F23" s="31"/>
      <c r="G23" s="29"/>
      <c r="H23" s="29"/>
      <c r="I23" s="29"/>
      <c r="J23" s="30"/>
      <c r="V23" s="27">
        <f>Meistersch.!L27</f>
        <v>0</v>
      </c>
      <c r="W23" s="27"/>
    </row>
    <row r="25" spans="1:23" ht="15" x14ac:dyDescent="0.25">
      <c r="A25" s="14" t="str">
        <f>Meistersch.!R2</f>
        <v>Vancouver Stich</v>
      </c>
      <c r="M25" s="11"/>
      <c r="N25" s="11"/>
      <c r="O25" s="11"/>
      <c r="P25" s="11"/>
      <c r="Q25" s="11"/>
      <c r="R25" s="11" t="s">
        <v>35</v>
      </c>
      <c r="S25" s="11"/>
      <c r="T25" s="11"/>
    </row>
    <row r="26" spans="1:23" ht="15" thickBot="1" x14ac:dyDescent="0.25"/>
    <row r="27" spans="1:23" s="26" customFormat="1" ht="19.5" customHeight="1" thickBot="1" x14ac:dyDescent="0.25">
      <c r="A27" s="28"/>
      <c r="B27" s="29"/>
      <c r="C27" s="29"/>
      <c r="D27" s="29"/>
      <c r="E27" s="29"/>
      <c r="F27" s="29"/>
      <c r="G27" s="29"/>
      <c r="H27" s="29"/>
      <c r="I27" s="29"/>
      <c r="J27" s="30"/>
      <c r="K27" s="25"/>
      <c r="L27" s="25"/>
      <c r="M27" s="25"/>
      <c r="N27" s="25"/>
      <c r="O27" s="25"/>
      <c r="P27" s="25"/>
      <c r="Q27" s="25"/>
      <c r="R27" s="25"/>
      <c r="S27" s="25"/>
      <c r="T27" s="25"/>
      <c r="V27" s="27">
        <f>Meistersch.!R27</f>
        <v>0</v>
      </c>
      <c r="W27" s="27"/>
    </row>
    <row r="29" spans="1:23" ht="15" x14ac:dyDescent="0.25">
      <c r="A29" s="14" t="str">
        <f>Meistersch.!T2</f>
        <v>Kreuzlingen</v>
      </c>
      <c r="M29" s="11"/>
      <c r="N29" s="11"/>
      <c r="O29" s="11"/>
      <c r="P29" s="11"/>
      <c r="Q29" s="11"/>
      <c r="R29" s="11" t="s">
        <v>45</v>
      </c>
      <c r="S29" s="11"/>
      <c r="T29" s="11"/>
    </row>
    <row r="30" spans="1:23" ht="15" thickBot="1" x14ac:dyDescent="0.25"/>
    <row r="31" spans="1:23" s="26" customFormat="1" ht="19.5" customHeight="1" thickBot="1" x14ac:dyDescent="0.25">
      <c r="A31" s="28"/>
      <c r="B31" s="29"/>
      <c r="C31" s="29"/>
      <c r="D31" s="29"/>
      <c r="E31" s="29"/>
      <c r="F31" s="30"/>
      <c r="G31" s="25"/>
      <c r="H31" s="28"/>
      <c r="I31" s="29"/>
      <c r="J31" s="29"/>
      <c r="K31" s="30"/>
      <c r="V31" s="27">
        <f>Meistersch.!T27</f>
        <v>0</v>
      </c>
      <c r="W31" s="27"/>
    </row>
    <row r="33" spans="1:23" ht="15" x14ac:dyDescent="0.25">
      <c r="A33" s="14" t="str">
        <f>Meistersch.!V2</f>
        <v>Bussnang</v>
      </c>
      <c r="M33" s="11"/>
      <c r="N33" s="11"/>
      <c r="O33" s="11"/>
      <c r="P33" s="11"/>
      <c r="Q33" s="11"/>
      <c r="R33" s="11" t="s">
        <v>45</v>
      </c>
      <c r="S33" s="11"/>
      <c r="T33" s="11"/>
    </row>
    <row r="34" spans="1:23" ht="15" thickBot="1" x14ac:dyDescent="0.25"/>
    <row r="35" spans="1:23" s="26" customFormat="1" ht="19.5" customHeight="1" thickBot="1" x14ac:dyDescent="0.25">
      <c r="A35" s="28"/>
      <c r="B35" s="29"/>
      <c r="C35" s="29"/>
      <c r="D35" s="29"/>
      <c r="E35" s="29"/>
      <c r="F35" s="30"/>
      <c r="G35" s="25"/>
      <c r="H35" s="28"/>
      <c r="I35" s="29"/>
      <c r="J35" s="29"/>
      <c r="K35" s="30"/>
      <c r="V35" s="27">
        <f>Meistersch.!V27</f>
        <v>0</v>
      </c>
      <c r="W35" s="27"/>
    </row>
    <row r="37" spans="1:23" ht="15" x14ac:dyDescent="0.25">
      <c r="A37" s="14" t="str">
        <f>Meistersch.!X2</f>
        <v>Kurzdorf / Langdorf</v>
      </c>
      <c r="M37" s="11"/>
      <c r="N37" s="11"/>
      <c r="O37" s="11"/>
      <c r="P37" s="11"/>
      <c r="Q37" s="11"/>
      <c r="R37" s="11" t="s">
        <v>45</v>
      </c>
      <c r="S37" s="11"/>
      <c r="T37" s="11"/>
    </row>
    <row r="38" spans="1:23" ht="15" thickBot="1" x14ac:dyDescent="0.25"/>
    <row r="39" spans="1:23" s="26" customFormat="1" ht="19.5" customHeight="1" thickBot="1" x14ac:dyDescent="0.25">
      <c r="A39" s="28"/>
      <c r="B39" s="29"/>
      <c r="C39" s="29"/>
      <c r="D39" s="29"/>
      <c r="E39" s="29"/>
      <c r="F39" s="30"/>
      <c r="G39" s="25"/>
      <c r="H39" s="28"/>
      <c r="I39" s="29"/>
      <c r="J39" s="29"/>
      <c r="K39" s="30"/>
      <c r="V39" s="27">
        <f>Meistersch.!X27</f>
        <v>0</v>
      </c>
      <c r="W39" s="27"/>
    </row>
    <row r="42" spans="1:23" ht="15" x14ac:dyDescent="0.25">
      <c r="A42" s="14">
        <f>Meistersch.!Z2</f>
        <v>0</v>
      </c>
      <c r="M42" s="11"/>
      <c r="N42" s="11"/>
      <c r="O42" s="11"/>
      <c r="P42" s="11"/>
      <c r="Q42" s="11"/>
      <c r="R42" s="11" t="s">
        <v>45</v>
      </c>
      <c r="S42" s="11"/>
      <c r="T42" s="11"/>
    </row>
    <row r="43" spans="1:23" ht="15" thickBot="1" x14ac:dyDescent="0.25"/>
    <row r="44" spans="1:23" ht="15" thickBot="1" x14ac:dyDescent="0.25">
      <c r="A44" s="28"/>
      <c r="B44" s="29"/>
      <c r="C44" s="29"/>
      <c r="D44" s="29"/>
      <c r="E44" s="29"/>
      <c r="F44" s="30"/>
      <c r="G44" s="25"/>
      <c r="H44" s="28"/>
      <c r="I44" s="29"/>
      <c r="J44" s="29"/>
      <c r="K44" s="30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7">
        <f>Meistersch.!Z27</f>
        <v>0</v>
      </c>
      <c r="W44" s="27"/>
    </row>
    <row r="46" spans="1:23" ht="15" x14ac:dyDescent="0.25">
      <c r="A46" s="14">
        <f>Meistersch.!AB2</f>
        <v>0</v>
      </c>
      <c r="M46" s="11"/>
      <c r="N46" s="11"/>
      <c r="O46" s="11"/>
      <c r="P46" s="11"/>
      <c r="Q46" s="11"/>
      <c r="R46" s="11" t="s">
        <v>45</v>
      </c>
      <c r="S46" s="11"/>
      <c r="T46" s="11"/>
    </row>
    <row r="47" spans="1:23" ht="15" thickBot="1" x14ac:dyDescent="0.25"/>
    <row r="48" spans="1:23" s="26" customFormat="1" ht="19.5" customHeight="1" thickBot="1" x14ac:dyDescent="0.25">
      <c r="A48" s="28"/>
      <c r="B48" s="29"/>
      <c r="C48" s="29"/>
      <c r="D48" s="29"/>
      <c r="E48" s="29"/>
      <c r="F48" s="30"/>
      <c r="G48" s="25"/>
      <c r="H48" s="28"/>
      <c r="I48" s="29"/>
      <c r="J48" s="29"/>
      <c r="K48" s="30"/>
      <c r="V48" s="27">
        <f>Meistersch.!AB27</f>
        <v>0</v>
      </c>
      <c r="W48" s="27"/>
    </row>
    <row r="49" spans="1:23" s="26" customFormat="1" ht="19.5" customHeight="1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V49" s="25"/>
      <c r="W49" s="25"/>
    </row>
    <row r="50" spans="1:23" ht="15" x14ac:dyDescent="0.25">
      <c r="A50" s="14">
        <f>Meistersch.!AD2</f>
        <v>0</v>
      </c>
      <c r="M50" s="11"/>
      <c r="N50" s="11"/>
      <c r="O50" s="11"/>
      <c r="P50" s="11"/>
      <c r="Q50" s="11"/>
      <c r="R50" s="11" t="s">
        <v>45</v>
      </c>
      <c r="S50" s="11"/>
      <c r="T50" s="11"/>
    </row>
    <row r="51" spans="1:23" ht="15" thickBot="1" x14ac:dyDescent="0.25"/>
    <row r="52" spans="1:23" s="26" customFormat="1" ht="19.5" customHeight="1" thickBot="1" x14ac:dyDescent="0.25">
      <c r="A52" s="28"/>
      <c r="B52" s="29"/>
      <c r="C52" s="29"/>
      <c r="D52" s="29"/>
      <c r="E52" s="29"/>
      <c r="F52" s="30"/>
      <c r="G52" s="25"/>
      <c r="H52" s="28"/>
      <c r="I52" s="29"/>
      <c r="J52" s="29"/>
      <c r="K52" s="30"/>
      <c r="V52" s="27">
        <f>Meistersch.!AD27</f>
        <v>0</v>
      </c>
      <c r="W52" s="27"/>
    </row>
    <row r="53" spans="1:23" s="12" customFormat="1" ht="6.75" customHeight="1" x14ac:dyDescent="0.2"/>
  </sheetData>
  <phoneticPr fontId="0" type="noConversion"/>
  <pageMargins left="0.3" right="0.21" top="0.984251969" bottom="0.984251969" header="0.4921259845" footer="0.4921259845"/>
  <pageSetup paperSize="9" scale="76" orientation="portrait" horizontalDpi="4294967293" verticalDpi="4294967293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3"/>
  <sheetViews>
    <sheetView zoomScale="70" workbookViewId="0">
      <selection activeCell="Q19" sqref="Q19"/>
    </sheetView>
  </sheetViews>
  <sheetFormatPr baseColWidth="10" defaultRowHeight="14.25" x14ac:dyDescent="0.2"/>
  <cols>
    <col min="1" max="9" width="4.77734375" style="10" customWidth="1"/>
    <col min="10" max="10" width="7.21875" style="10" bestFit="1" customWidth="1"/>
    <col min="11" max="12" width="4.77734375" style="10" customWidth="1"/>
    <col min="13" max="22" width="4.33203125" style="10" customWidth="1"/>
    <col min="23" max="23" width="7.5546875" style="10" customWidth="1"/>
    <col min="24" max="16384" width="11.5546875" style="10"/>
  </cols>
  <sheetData>
    <row r="1" spans="1:23" ht="23.25" x14ac:dyDescent="0.35">
      <c r="A1" s="19" t="s">
        <v>62</v>
      </c>
    </row>
    <row r="2" spans="1:23" ht="23.25" x14ac:dyDescent="0.35">
      <c r="A2" s="13"/>
    </row>
    <row r="3" spans="1:23" s="17" customFormat="1" ht="18" x14ac:dyDescent="0.25">
      <c r="A3" s="16" t="s">
        <v>41</v>
      </c>
      <c r="C3" s="17" t="str">
        <f>Meistersch.!B28</f>
        <v>Irsslinger</v>
      </c>
      <c r="G3" s="16" t="s">
        <v>40</v>
      </c>
      <c r="J3" s="17" t="str">
        <f>Meistersch.!C28</f>
        <v>Lorenz</v>
      </c>
    </row>
    <row r="5" spans="1:23" ht="70.5" customHeight="1" x14ac:dyDescent="0.25">
      <c r="A5" s="14" t="str">
        <f>Meistersch.!N2</f>
        <v xml:space="preserve">Verbandsschiessen    </v>
      </c>
      <c r="M5" s="11"/>
      <c r="N5" s="11"/>
      <c r="O5" s="11"/>
      <c r="P5" s="11"/>
      <c r="Q5" s="11"/>
      <c r="R5" s="11" t="s">
        <v>45</v>
      </c>
      <c r="S5" s="11"/>
      <c r="T5" s="11"/>
      <c r="V5" s="15" t="s">
        <v>34</v>
      </c>
      <c r="W5" s="15" t="s">
        <v>33</v>
      </c>
    </row>
    <row r="6" spans="1:23" ht="15" thickBot="1" x14ac:dyDescent="0.25"/>
    <row r="7" spans="1:23" s="26" customFormat="1" ht="19.5" customHeight="1" thickBot="1" x14ac:dyDescent="0.25">
      <c r="A7" s="28"/>
      <c r="B7" s="29"/>
      <c r="C7" s="29"/>
      <c r="D7" s="29"/>
      <c r="E7" s="29"/>
      <c r="F7" s="30"/>
      <c r="G7" s="25"/>
      <c r="H7" s="28"/>
      <c r="I7" s="29"/>
      <c r="J7" s="29"/>
      <c r="K7" s="30"/>
      <c r="L7" s="25"/>
      <c r="M7" s="25"/>
      <c r="N7" s="25"/>
      <c r="O7" s="25"/>
      <c r="P7" s="25"/>
      <c r="Q7" s="25"/>
      <c r="R7" s="25"/>
      <c r="S7" s="25"/>
      <c r="T7" s="25"/>
      <c r="V7" s="27">
        <f>Meistersch.!N28</f>
        <v>74</v>
      </c>
      <c r="W7" s="27"/>
    </row>
    <row r="8" spans="1:23" ht="15" thickBot="1" x14ac:dyDescent="0.25"/>
    <row r="9" spans="1:23" ht="15.75" thickBot="1" x14ac:dyDescent="0.3">
      <c r="A9" s="14" t="str">
        <f>Meistersch.!H2</f>
        <v xml:space="preserve">Feldschiessen         </v>
      </c>
      <c r="M9" s="11"/>
      <c r="N9" s="11"/>
      <c r="O9" s="11"/>
      <c r="P9" s="11"/>
      <c r="Q9" s="11"/>
      <c r="R9" s="11" t="s">
        <v>51</v>
      </c>
      <c r="S9" s="11"/>
      <c r="T9" s="11"/>
      <c r="V9" s="27">
        <f>Meistersch.!H28</f>
        <v>55</v>
      </c>
      <c r="W9" s="25"/>
    </row>
    <row r="10" spans="1:23" ht="15" thickBot="1" x14ac:dyDescent="0.25"/>
    <row r="11" spans="1:23" ht="15.75" thickBot="1" x14ac:dyDescent="0.3">
      <c r="A11" s="14" t="str">
        <f>Meistersch.!$F$2</f>
        <v>Bundesprogramm</v>
      </c>
      <c r="V11" s="27">
        <f>Meistersch.!F28</f>
        <v>70</v>
      </c>
    </row>
    <row r="12" spans="1:23" ht="19.5" customHeight="1" x14ac:dyDescent="0.2"/>
    <row r="13" spans="1:23" ht="15" x14ac:dyDescent="0.25">
      <c r="A13" s="14" t="str">
        <f>Meistersch.!P2</f>
        <v>Einzelwettsch. 20er. Progr</v>
      </c>
      <c r="L13" s="11"/>
      <c r="M13" s="11"/>
      <c r="N13" s="11"/>
      <c r="O13" s="10" t="s">
        <v>67</v>
      </c>
      <c r="P13" s="11"/>
      <c r="Q13" s="11"/>
      <c r="S13" s="11"/>
      <c r="T13" s="11"/>
    </row>
    <row r="14" spans="1:23" ht="15" thickBot="1" x14ac:dyDescent="0.25"/>
    <row r="15" spans="1:23" s="26" customFormat="1" ht="19.5" customHeight="1" thickBot="1" x14ac:dyDescent="0.25">
      <c r="A15" s="28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31"/>
      <c r="S15" s="29"/>
      <c r="T15" s="30"/>
      <c r="V15" s="27">
        <f>Meistersch.!P28</f>
        <v>0</v>
      </c>
      <c r="W15" s="27"/>
    </row>
    <row r="16" spans="1:23" s="26" customFormat="1" ht="19.5" customHeight="1" x14ac:dyDescent="0.2">
      <c r="A16" s="40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V16" s="37"/>
      <c r="W16" s="25"/>
    </row>
    <row r="17" spans="1:23" ht="15" x14ac:dyDescent="0.25">
      <c r="A17" s="38" t="str">
        <f>Meistersch.!J2</f>
        <v>Kant Feldstich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M17" s="39"/>
      <c r="N17" s="39"/>
      <c r="O17" s="39"/>
      <c r="P17" s="39"/>
      <c r="Q17" s="39"/>
      <c r="R17" s="39" t="s">
        <v>36</v>
      </c>
      <c r="S17" s="39"/>
      <c r="T17" s="39"/>
      <c r="U17" s="12"/>
      <c r="V17" s="12"/>
    </row>
    <row r="18" spans="1:23" ht="15" thickBot="1" x14ac:dyDescent="0.25"/>
    <row r="19" spans="1:23" s="26" customFormat="1" ht="19.5" customHeight="1" thickBot="1" x14ac:dyDescent="0.25">
      <c r="A19" s="28"/>
      <c r="B19" s="29"/>
      <c r="C19" s="29"/>
      <c r="D19" s="30"/>
      <c r="F19" s="28"/>
      <c r="G19" s="29"/>
      <c r="H19" s="29"/>
      <c r="I19" s="30"/>
      <c r="J19" s="25"/>
      <c r="V19" s="27">
        <f>Meistersch.!J28</f>
        <v>0</v>
      </c>
      <c r="W19" s="27"/>
    </row>
    <row r="21" spans="1:23" ht="15" x14ac:dyDescent="0.25">
      <c r="A21" s="14" t="str">
        <f>Meistersch.!L2</f>
        <v>Kant Standstich</v>
      </c>
      <c r="M21" s="11"/>
      <c r="N21" s="11"/>
      <c r="O21" s="11"/>
      <c r="P21" s="11"/>
      <c r="Q21" s="11"/>
      <c r="R21" s="11" t="s">
        <v>35</v>
      </c>
      <c r="S21" s="11"/>
      <c r="T21" s="11"/>
    </row>
    <row r="22" spans="1:23" ht="15" thickBot="1" x14ac:dyDescent="0.25"/>
    <row r="23" spans="1:23" s="26" customFormat="1" ht="19.5" customHeight="1" thickBot="1" x14ac:dyDescent="0.25">
      <c r="A23" s="28"/>
      <c r="B23" s="29"/>
      <c r="C23" s="29"/>
      <c r="D23" s="29"/>
      <c r="E23" s="29"/>
      <c r="F23" s="31"/>
      <c r="G23" s="29"/>
      <c r="H23" s="29"/>
      <c r="I23" s="29"/>
      <c r="J23" s="30"/>
      <c r="V23" s="27">
        <f>Meistersch.!L28</f>
        <v>0</v>
      </c>
      <c r="W23" s="27"/>
    </row>
    <row r="25" spans="1:23" ht="15" x14ac:dyDescent="0.25">
      <c r="A25" s="14" t="str">
        <f>Meistersch.!R2</f>
        <v>Vancouver Stich</v>
      </c>
      <c r="M25" s="11"/>
      <c r="N25" s="11"/>
      <c r="O25" s="11"/>
      <c r="P25" s="11"/>
      <c r="Q25" s="11"/>
      <c r="R25" s="11" t="s">
        <v>35</v>
      </c>
      <c r="S25" s="11"/>
      <c r="T25" s="11"/>
    </row>
    <row r="26" spans="1:23" ht="15" thickBot="1" x14ac:dyDescent="0.25"/>
    <row r="27" spans="1:23" s="26" customFormat="1" ht="19.5" customHeight="1" thickBot="1" x14ac:dyDescent="0.25">
      <c r="A27" s="28"/>
      <c r="B27" s="29"/>
      <c r="C27" s="29"/>
      <c r="D27" s="29"/>
      <c r="E27" s="29"/>
      <c r="F27" s="29"/>
      <c r="G27" s="29"/>
      <c r="H27" s="29"/>
      <c r="I27" s="29"/>
      <c r="J27" s="30"/>
      <c r="K27" s="25"/>
      <c r="L27" s="25"/>
      <c r="M27" s="25"/>
      <c r="N27" s="25"/>
      <c r="O27" s="25"/>
      <c r="P27" s="25"/>
      <c r="Q27" s="25"/>
      <c r="R27" s="25"/>
      <c r="S27" s="25"/>
      <c r="T27" s="25"/>
      <c r="V27" s="27">
        <f>Meistersch.!R28</f>
        <v>0</v>
      </c>
      <c r="W27" s="27"/>
    </row>
    <row r="29" spans="1:23" ht="15" x14ac:dyDescent="0.25">
      <c r="A29" s="14" t="str">
        <f>Meistersch.!T2</f>
        <v>Kreuzlingen</v>
      </c>
      <c r="M29" s="11"/>
      <c r="N29" s="11"/>
      <c r="O29" s="11"/>
      <c r="P29" s="11"/>
      <c r="Q29" s="11"/>
      <c r="R29" s="11" t="s">
        <v>45</v>
      </c>
      <c r="S29" s="11"/>
      <c r="T29" s="11"/>
    </row>
    <row r="30" spans="1:23" ht="15" thickBot="1" x14ac:dyDescent="0.25"/>
    <row r="31" spans="1:23" s="26" customFormat="1" ht="19.5" customHeight="1" thickBot="1" x14ac:dyDescent="0.25">
      <c r="A31" s="28"/>
      <c r="B31" s="29"/>
      <c r="C31" s="29"/>
      <c r="D31" s="29"/>
      <c r="E31" s="29"/>
      <c r="F31" s="30"/>
      <c r="G31" s="25"/>
      <c r="H31" s="28"/>
      <c r="I31" s="29"/>
      <c r="J31" s="29"/>
      <c r="K31" s="30"/>
      <c r="V31" s="27">
        <f>Meistersch.!T28</f>
        <v>0</v>
      </c>
      <c r="W31" s="27"/>
    </row>
    <row r="33" spans="1:23" ht="15" x14ac:dyDescent="0.25">
      <c r="A33" s="14" t="str">
        <f>Meistersch.!V2</f>
        <v>Bussnang</v>
      </c>
      <c r="M33" s="11"/>
      <c r="N33" s="11"/>
      <c r="O33" s="11"/>
      <c r="P33" s="11"/>
      <c r="Q33" s="11"/>
      <c r="R33" s="11" t="s">
        <v>45</v>
      </c>
      <c r="S33" s="11"/>
      <c r="T33" s="11"/>
    </row>
    <row r="34" spans="1:23" ht="15" thickBot="1" x14ac:dyDescent="0.25"/>
    <row r="35" spans="1:23" s="26" customFormat="1" ht="19.5" customHeight="1" thickBot="1" x14ac:dyDescent="0.25">
      <c r="A35" s="28"/>
      <c r="B35" s="29"/>
      <c r="C35" s="29"/>
      <c r="D35" s="29"/>
      <c r="E35" s="29"/>
      <c r="F35" s="30"/>
      <c r="G35" s="25"/>
      <c r="H35" s="28"/>
      <c r="I35" s="29"/>
      <c r="J35" s="29"/>
      <c r="K35" s="30"/>
      <c r="V35" s="27">
        <f>Meistersch.!V28</f>
        <v>0</v>
      </c>
      <c r="W35" s="27"/>
    </row>
    <row r="37" spans="1:23" ht="15" x14ac:dyDescent="0.25">
      <c r="A37" s="14" t="str">
        <f>Meistersch.!X2</f>
        <v>Kurzdorf / Langdorf</v>
      </c>
      <c r="M37" s="11"/>
      <c r="N37" s="11"/>
      <c r="O37" s="11"/>
      <c r="P37" s="11"/>
      <c r="Q37" s="11"/>
      <c r="R37" s="11" t="s">
        <v>45</v>
      </c>
      <c r="S37" s="11"/>
      <c r="T37" s="11"/>
    </row>
    <row r="38" spans="1:23" ht="15" thickBot="1" x14ac:dyDescent="0.25"/>
    <row r="39" spans="1:23" s="26" customFormat="1" ht="19.5" customHeight="1" thickBot="1" x14ac:dyDescent="0.25">
      <c r="A39" s="28"/>
      <c r="B39" s="29"/>
      <c r="C39" s="29"/>
      <c r="D39" s="29"/>
      <c r="E39" s="29"/>
      <c r="F39" s="30"/>
      <c r="G39" s="25"/>
      <c r="H39" s="28"/>
      <c r="I39" s="29"/>
      <c r="J39" s="29"/>
      <c r="K39" s="30"/>
      <c r="V39" s="27">
        <f>Meistersch.!X28</f>
        <v>0</v>
      </c>
      <c r="W39" s="27"/>
    </row>
    <row r="42" spans="1:23" ht="15" x14ac:dyDescent="0.25">
      <c r="A42" s="14">
        <f>Meistersch.!Z2</f>
        <v>0</v>
      </c>
      <c r="M42" s="11"/>
      <c r="N42" s="11"/>
      <c r="O42" s="11"/>
      <c r="P42" s="11"/>
      <c r="Q42" s="11"/>
      <c r="R42" s="11" t="s">
        <v>45</v>
      </c>
      <c r="S42" s="11"/>
      <c r="T42" s="11"/>
    </row>
    <row r="43" spans="1:23" ht="15" thickBot="1" x14ac:dyDescent="0.25"/>
    <row r="44" spans="1:23" ht="15" thickBot="1" x14ac:dyDescent="0.25">
      <c r="A44" s="28"/>
      <c r="B44" s="29"/>
      <c r="C44" s="29"/>
      <c r="D44" s="29"/>
      <c r="E44" s="29"/>
      <c r="F44" s="30"/>
      <c r="G44" s="25"/>
      <c r="H44" s="28"/>
      <c r="I44" s="29"/>
      <c r="J44" s="29"/>
      <c r="K44" s="30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7">
        <f>Meistersch.!Z28</f>
        <v>0</v>
      </c>
      <c r="W44" s="27"/>
    </row>
    <row r="46" spans="1:23" ht="15" x14ac:dyDescent="0.25">
      <c r="A46" s="14">
        <f>Meistersch.!AB2</f>
        <v>0</v>
      </c>
      <c r="M46" s="11"/>
      <c r="N46" s="11"/>
      <c r="O46" s="11"/>
      <c r="P46" s="11"/>
      <c r="Q46" s="11"/>
      <c r="R46" s="11" t="s">
        <v>45</v>
      </c>
      <c r="S46" s="11"/>
      <c r="T46" s="11"/>
    </row>
    <row r="47" spans="1:23" ht="15" thickBot="1" x14ac:dyDescent="0.25"/>
    <row r="48" spans="1:23" s="26" customFormat="1" ht="19.5" customHeight="1" thickBot="1" x14ac:dyDescent="0.25">
      <c r="A48" s="28"/>
      <c r="B48" s="29"/>
      <c r="C48" s="29"/>
      <c r="D48" s="29"/>
      <c r="E48" s="29"/>
      <c r="F48" s="30"/>
      <c r="G48" s="25"/>
      <c r="H48" s="28"/>
      <c r="I48" s="29"/>
      <c r="J48" s="29"/>
      <c r="K48" s="30"/>
      <c r="V48" s="27">
        <f>Meistersch.!AB28</f>
        <v>0</v>
      </c>
      <c r="W48" s="27"/>
    </row>
    <row r="49" spans="1:23" s="26" customFormat="1" ht="19.5" customHeight="1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V49" s="25"/>
      <c r="W49" s="25"/>
    </row>
    <row r="50" spans="1:23" ht="15" x14ac:dyDescent="0.25">
      <c r="A50" s="14">
        <f>Meistersch.!AD2</f>
        <v>0</v>
      </c>
      <c r="M50" s="11"/>
      <c r="N50" s="11"/>
      <c r="O50" s="11"/>
      <c r="P50" s="11"/>
      <c r="Q50" s="11"/>
      <c r="R50" s="11" t="s">
        <v>45</v>
      </c>
      <c r="S50" s="11"/>
      <c r="T50" s="11"/>
    </row>
    <row r="51" spans="1:23" ht="15" thickBot="1" x14ac:dyDescent="0.25"/>
    <row r="52" spans="1:23" s="26" customFormat="1" ht="19.5" customHeight="1" thickBot="1" x14ac:dyDescent="0.25">
      <c r="A52" s="28"/>
      <c r="B52" s="29"/>
      <c r="C52" s="29"/>
      <c r="D52" s="29"/>
      <c r="E52" s="29"/>
      <c r="F52" s="30"/>
      <c r="G52" s="25"/>
      <c r="H52" s="28"/>
      <c r="I52" s="29"/>
      <c r="J52" s="29"/>
      <c r="K52" s="30"/>
      <c r="V52" s="27">
        <f>Meistersch.!AD28</f>
        <v>0</v>
      </c>
      <c r="W52" s="27"/>
    </row>
    <row r="53" spans="1:23" s="12" customFormat="1" ht="6.75" customHeight="1" x14ac:dyDescent="0.2"/>
  </sheetData>
  <phoneticPr fontId="0" type="noConversion"/>
  <pageMargins left="0.21" right="0.25" top="0.984251969" bottom="0.984251969" header="0.4921259845" footer="0.4921259845"/>
  <pageSetup paperSize="9" scale="75" orientation="portrait" horizontalDpi="4294967293" verticalDpi="4294967293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3"/>
  <sheetViews>
    <sheetView topLeftCell="A5" zoomScale="70" workbookViewId="0">
      <selection activeCell="Q19" sqref="Q19"/>
    </sheetView>
  </sheetViews>
  <sheetFormatPr baseColWidth="10" defaultRowHeight="14.25" x14ac:dyDescent="0.2"/>
  <cols>
    <col min="1" max="12" width="4.77734375" style="10" customWidth="1"/>
    <col min="13" max="22" width="4.33203125" style="10" customWidth="1"/>
    <col min="23" max="23" width="7.5546875" style="10" customWidth="1"/>
    <col min="24" max="16384" width="11.5546875" style="10"/>
  </cols>
  <sheetData>
    <row r="1" spans="1:23" ht="23.25" x14ac:dyDescent="0.35">
      <c r="A1" s="19" t="s">
        <v>62</v>
      </c>
    </row>
    <row r="2" spans="1:23" ht="23.25" x14ac:dyDescent="0.35">
      <c r="A2" s="13"/>
    </row>
    <row r="3" spans="1:23" s="17" customFormat="1" ht="18" x14ac:dyDescent="0.25">
      <c r="A3" s="16" t="s">
        <v>41</v>
      </c>
      <c r="C3" s="17" t="str">
        <f>Meistersch.!B19</f>
        <v>Bichsel</v>
      </c>
      <c r="G3" s="16" t="s">
        <v>40</v>
      </c>
      <c r="J3" s="17" t="str">
        <f>Meistersch.!C19</f>
        <v>Andreas</v>
      </c>
    </row>
    <row r="5" spans="1:23" ht="70.5" customHeight="1" x14ac:dyDescent="0.25">
      <c r="A5" s="14" t="str">
        <f>Meistersch.!N2</f>
        <v xml:space="preserve">Verbandsschiessen    </v>
      </c>
      <c r="M5" s="11"/>
      <c r="N5" s="11"/>
      <c r="O5" s="11"/>
      <c r="P5" s="11"/>
      <c r="Q5" s="11"/>
      <c r="R5" s="11" t="s">
        <v>45</v>
      </c>
      <c r="S5" s="11"/>
      <c r="T5" s="11"/>
      <c r="V5" s="15" t="s">
        <v>34</v>
      </c>
      <c r="W5" s="15" t="s">
        <v>33</v>
      </c>
    </row>
    <row r="6" spans="1:23" ht="15" thickBot="1" x14ac:dyDescent="0.25"/>
    <row r="7" spans="1:23" s="26" customFormat="1" ht="19.5" customHeight="1" thickBot="1" x14ac:dyDescent="0.25">
      <c r="A7" s="28"/>
      <c r="B7" s="29"/>
      <c r="C7" s="29"/>
      <c r="D7" s="29"/>
      <c r="E7" s="29"/>
      <c r="F7" s="30"/>
      <c r="G7" s="25"/>
      <c r="H7" s="28"/>
      <c r="I7" s="29"/>
      <c r="J7" s="29"/>
      <c r="K7" s="30"/>
      <c r="L7" s="25"/>
      <c r="M7" s="25"/>
      <c r="N7" s="25"/>
      <c r="O7" s="25"/>
      <c r="P7" s="25"/>
      <c r="Q7" s="25"/>
      <c r="R7" s="25"/>
      <c r="S7" s="25"/>
      <c r="T7" s="25"/>
      <c r="V7" s="27">
        <f>Meistersch.!N19</f>
        <v>73</v>
      </c>
      <c r="W7" s="27"/>
    </row>
    <row r="8" spans="1:23" ht="15" thickBot="1" x14ac:dyDescent="0.25"/>
    <row r="9" spans="1:23" ht="15.75" thickBot="1" x14ac:dyDescent="0.3">
      <c r="A9" s="14" t="str">
        <f>Meistersch.!H2</f>
        <v xml:space="preserve">Feldschiessen         </v>
      </c>
      <c r="M9" s="11"/>
      <c r="N9" s="11"/>
      <c r="O9" s="11"/>
      <c r="P9" s="11"/>
      <c r="Q9" s="11"/>
      <c r="R9" s="11" t="s">
        <v>51</v>
      </c>
      <c r="S9" s="11"/>
      <c r="T9" s="11"/>
      <c r="V9" s="27">
        <f>Meistersch.!H19</f>
        <v>55</v>
      </c>
      <c r="W9" s="25"/>
    </row>
    <row r="10" spans="1:23" ht="15" thickBot="1" x14ac:dyDescent="0.25"/>
    <row r="11" spans="1:23" ht="15.75" thickBot="1" x14ac:dyDescent="0.3">
      <c r="A11" s="14" t="str">
        <f>Meistersch.!$F$2</f>
        <v>Bundesprogramm</v>
      </c>
      <c r="V11" s="27">
        <f>Meistersch.!F19</f>
        <v>74</v>
      </c>
    </row>
    <row r="12" spans="1:23" ht="19.5" customHeight="1" x14ac:dyDescent="0.2"/>
    <row r="13" spans="1:23" ht="15" x14ac:dyDescent="0.25">
      <c r="A13" s="14" t="str">
        <f>Meistersch.!P2</f>
        <v>Einzelwettsch. 20er. Progr</v>
      </c>
      <c r="L13" s="11"/>
      <c r="M13" s="11"/>
      <c r="N13" s="11"/>
      <c r="O13" s="10" t="s">
        <v>67</v>
      </c>
      <c r="P13" s="11"/>
      <c r="Q13" s="11"/>
      <c r="S13" s="11"/>
      <c r="T13" s="11"/>
    </row>
    <row r="14" spans="1:23" ht="15" thickBot="1" x14ac:dyDescent="0.25"/>
    <row r="15" spans="1:23" s="26" customFormat="1" ht="19.5" customHeight="1" thickBot="1" x14ac:dyDescent="0.25">
      <c r="A15" s="28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31"/>
      <c r="S15" s="29"/>
      <c r="T15" s="30"/>
      <c r="V15" s="27">
        <f>Meistersch.!P19</f>
        <v>0</v>
      </c>
      <c r="W15" s="27"/>
    </row>
    <row r="16" spans="1:23" s="26" customFormat="1" ht="19.5" customHeight="1" x14ac:dyDescent="0.2">
      <c r="A16" s="40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V16" s="37"/>
      <c r="W16" s="25"/>
    </row>
    <row r="17" spans="1:23" ht="15" x14ac:dyDescent="0.25">
      <c r="A17" s="38" t="str">
        <f>Meistersch.!J2</f>
        <v>Kant Feldstich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M17" s="39"/>
      <c r="N17" s="39"/>
      <c r="O17" s="39"/>
      <c r="P17" s="39"/>
      <c r="Q17" s="39"/>
      <c r="R17" s="39" t="s">
        <v>36</v>
      </c>
      <c r="S17" s="39"/>
      <c r="T17" s="39"/>
      <c r="U17" s="12"/>
      <c r="V17" s="12"/>
    </row>
    <row r="18" spans="1:23" ht="15" thickBot="1" x14ac:dyDescent="0.25"/>
    <row r="19" spans="1:23" s="26" customFormat="1" ht="19.5" customHeight="1" thickBot="1" x14ac:dyDescent="0.25">
      <c r="A19" s="28"/>
      <c r="B19" s="29"/>
      <c r="C19" s="29"/>
      <c r="D19" s="30"/>
      <c r="F19" s="28"/>
      <c r="G19" s="29"/>
      <c r="H19" s="29"/>
      <c r="I19" s="30"/>
      <c r="J19" s="25"/>
      <c r="V19" s="27">
        <f>Meistersch.!J19</f>
        <v>64</v>
      </c>
      <c r="W19" s="27"/>
    </row>
    <row r="21" spans="1:23" ht="15" x14ac:dyDescent="0.25">
      <c r="A21" s="14" t="str">
        <f>Meistersch.!L2</f>
        <v>Kant Standstich</v>
      </c>
      <c r="M21" s="11"/>
      <c r="N21" s="11"/>
      <c r="O21" s="11"/>
      <c r="P21" s="11"/>
      <c r="Q21" s="11"/>
      <c r="R21" s="11" t="s">
        <v>35</v>
      </c>
      <c r="S21" s="11"/>
      <c r="T21" s="11"/>
    </row>
    <row r="22" spans="1:23" ht="15" thickBot="1" x14ac:dyDescent="0.25"/>
    <row r="23" spans="1:23" s="26" customFormat="1" ht="19.5" customHeight="1" thickBot="1" x14ac:dyDescent="0.25">
      <c r="A23" s="28"/>
      <c r="B23" s="29"/>
      <c r="C23" s="29"/>
      <c r="D23" s="29"/>
      <c r="E23" s="29"/>
      <c r="F23" s="31"/>
      <c r="G23" s="29"/>
      <c r="H23" s="29"/>
      <c r="I23" s="29"/>
      <c r="J23" s="30"/>
      <c r="V23" s="27">
        <f>Meistersch.!L19</f>
        <v>63</v>
      </c>
      <c r="W23" s="27"/>
    </row>
    <row r="25" spans="1:23" ht="15" x14ac:dyDescent="0.25">
      <c r="A25" s="14" t="str">
        <f>Meistersch.!R2</f>
        <v>Vancouver Stich</v>
      </c>
      <c r="M25" s="11"/>
      <c r="N25" s="11"/>
      <c r="O25" s="11"/>
      <c r="P25" s="11"/>
      <c r="Q25" s="11"/>
      <c r="R25" s="11" t="s">
        <v>35</v>
      </c>
      <c r="S25" s="11"/>
      <c r="T25" s="11"/>
    </row>
    <row r="26" spans="1:23" ht="15" thickBot="1" x14ac:dyDescent="0.25"/>
    <row r="27" spans="1:23" s="26" customFormat="1" ht="19.5" customHeight="1" thickBot="1" x14ac:dyDescent="0.25">
      <c r="A27" s="28"/>
      <c r="B27" s="29"/>
      <c r="C27" s="29"/>
      <c r="D27" s="29"/>
      <c r="E27" s="29"/>
      <c r="F27" s="29"/>
      <c r="G27" s="29"/>
      <c r="H27" s="29"/>
      <c r="I27" s="29"/>
      <c r="J27" s="30"/>
      <c r="K27" s="25"/>
      <c r="L27" s="25"/>
      <c r="M27" s="25"/>
      <c r="N27" s="25"/>
      <c r="O27" s="25"/>
      <c r="P27" s="25"/>
      <c r="Q27" s="25"/>
      <c r="R27" s="25"/>
      <c r="S27" s="25"/>
      <c r="T27" s="25"/>
      <c r="V27" s="27">
        <f>Meistersch.!R19</f>
        <v>81</v>
      </c>
      <c r="W27" s="27"/>
    </row>
    <row r="29" spans="1:23" ht="15" x14ac:dyDescent="0.25">
      <c r="A29" s="14" t="str">
        <f>Meistersch.!T2</f>
        <v>Kreuzlingen</v>
      </c>
      <c r="M29" s="11"/>
      <c r="N29" s="11"/>
      <c r="O29" s="11"/>
      <c r="P29" s="11"/>
      <c r="Q29" s="11"/>
      <c r="R29" s="11" t="s">
        <v>45</v>
      </c>
      <c r="S29" s="11"/>
      <c r="T29" s="11"/>
    </row>
    <row r="30" spans="1:23" ht="15" thickBot="1" x14ac:dyDescent="0.25"/>
    <row r="31" spans="1:23" s="26" customFormat="1" ht="19.5" customHeight="1" thickBot="1" x14ac:dyDescent="0.25">
      <c r="A31" s="28"/>
      <c r="B31" s="29"/>
      <c r="C31" s="29"/>
      <c r="D31" s="29"/>
      <c r="E31" s="29"/>
      <c r="F31" s="30"/>
      <c r="G31" s="25"/>
      <c r="H31" s="28"/>
      <c r="I31" s="29"/>
      <c r="J31" s="29"/>
      <c r="K31" s="30"/>
      <c r="V31" s="27">
        <f>Meistersch.!T19</f>
        <v>0</v>
      </c>
      <c r="W31" s="27"/>
    </row>
    <row r="33" spans="1:23" ht="15" x14ac:dyDescent="0.25">
      <c r="A33" s="14" t="str">
        <f>Meistersch.!V2</f>
        <v>Bussnang</v>
      </c>
      <c r="M33" s="11"/>
      <c r="N33" s="11"/>
      <c r="O33" s="11"/>
      <c r="P33" s="11"/>
      <c r="Q33" s="11"/>
      <c r="R33" s="11" t="s">
        <v>45</v>
      </c>
      <c r="S33" s="11"/>
      <c r="T33" s="11"/>
    </row>
    <row r="34" spans="1:23" ht="15" thickBot="1" x14ac:dyDescent="0.25"/>
    <row r="35" spans="1:23" s="26" customFormat="1" ht="19.5" customHeight="1" thickBot="1" x14ac:dyDescent="0.25">
      <c r="A35" s="28"/>
      <c r="B35" s="29"/>
      <c r="C35" s="29"/>
      <c r="D35" s="29"/>
      <c r="E35" s="29"/>
      <c r="F35" s="30"/>
      <c r="G35" s="25"/>
      <c r="H35" s="28"/>
      <c r="I35" s="29"/>
      <c r="J35" s="29"/>
      <c r="K35" s="30"/>
      <c r="V35" s="27">
        <f>Meistersch.!V19</f>
        <v>0</v>
      </c>
      <c r="W35" s="27"/>
    </row>
    <row r="37" spans="1:23" ht="15" x14ac:dyDescent="0.25">
      <c r="A37" s="14" t="str">
        <f>Meistersch.!X2</f>
        <v>Kurzdorf / Langdorf</v>
      </c>
      <c r="M37" s="11"/>
      <c r="N37" s="11"/>
      <c r="O37" s="11"/>
      <c r="P37" s="11"/>
      <c r="Q37" s="11"/>
      <c r="R37" s="11" t="s">
        <v>45</v>
      </c>
      <c r="S37" s="11"/>
      <c r="T37" s="11"/>
    </row>
    <row r="38" spans="1:23" ht="15" thickBot="1" x14ac:dyDescent="0.25"/>
    <row r="39" spans="1:23" s="26" customFormat="1" ht="19.5" customHeight="1" thickBot="1" x14ac:dyDescent="0.25">
      <c r="A39" s="28"/>
      <c r="B39" s="29"/>
      <c r="C39" s="29"/>
      <c r="D39" s="29"/>
      <c r="E39" s="29"/>
      <c r="F39" s="30"/>
      <c r="G39" s="25"/>
      <c r="H39" s="28"/>
      <c r="I39" s="29"/>
      <c r="J39" s="29"/>
      <c r="K39" s="30"/>
      <c r="V39" s="27">
        <f>Meistersch.!X19</f>
        <v>0</v>
      </c>
      <c r="W39" s="27"/>
    </row>
    <row r="42" spans="1:23" ht="15" x14ac:dyDescent="0.25">
      <c r="A42" s="14">
        <f>Meistersch.!Z2</f>
        <v>0</v>
      </c>
      <c r="M42" s="11"/>
      <c r="N42" s="11"/>
      <c r="O42" s="11"/>
      <c r="P42" s="11"/>
      <c r="Q42" s="11"/>
      <c r="R42" s="11" t="s">
        <v>45</v>
      </c>
      <c r="S42" s="11"/>
      <c r="T42" s="11"/>
    </row>
    <row r="43" spans="1:23" ht="15" thickBot="1" x14ac:dyDescent="0.25"/>
    <row r="44" spans="1:23" ht="15" thickBot="1" x14ac:dyDescent="0.25">
      <c r="A44" s="28"/>
      <c r="B44" s="29"/>
      <c r="C44" s="29"/>
      <c r="D44" s="29"/>
      <c r="E44" s="29"/>
      <c r="F44" s="30"/>
      <c r="G44" s="25"/>
      <c r="H44" s="28"/>
      <c r="I44" s="29"/>
      <c r="J44" s="29"/>
      <c r="K44" s="30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7">
        <f>Meistersch.!Z19</f>
        <v>0</v>
      </c>
      <c r="W44" s="27"/>
    </row>
    <row r="46" spans="1:23" ht="15" x14ac:dyDescent="0.25">
      <c r="A46" s="14">
        <f>Meistersch.!AB2</f>
        <v>0</v>
      </c>
      <c r="M46" s="11"/>
      <c r="N46" s="11"/>
      <c r="O46" s="11"/>
      <c r="P46" s="11"/>
      <c r="Q46" s="11"/>
      <c r="R46" s="11" t="s">
        <v>45</v>
      </c>
      <c r="S46" s="11"/>
      <c r="T46" s="11"/>
    </row>
    <row r="47" spans="1:23" ht="15" thickBot="1" x14ac:dyDescent="0.25"/>
    <row r="48" spans="1:23" s="26" customFormat="1" ht="19.5" customHeight="1" thickBot="1" x14ac:dyDescent="0.25">
      <c r="A48" s="28"/>
      <c r="B48" s="29"/>
      <c r="C48" s="29"/>
      <c r="D48" s="29"/>
      <c r="E48" s="29"/>
      <c r="F48" s="30"/>
      <c r="G48" s="25"/>
      <c r="H48" s="28"/>
      <c r="I48" s="29"/>
      <c r="J48" s="29"/>
      <c r="K48" s="30"/>
      <c r="V48" s="27">
        <f>Meistersch.!AB19</f>
        <v>0</v>
      </c>
      <c r="W48" s="27"/>
    </row>
    <row r="49" spans="1:23" s="26" customFormat="1" ht="19.5" customHeight="1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V49" s="25"/>
      <c r="W49" s="25"/>
    </row>
    <row r="50" spans="1:23" ht="15" x14ac:dyDescent="0.25">
      <c r="A50" s="14">
        <f>Meistersch.!AD2</f>
        <v>0</v>
      </c>
      <c r="M50" s="11"/>
      <c r="N50" s="11"/>
      <c r="O50" s="11"/>
      <c r="P50" s="11"/>
      <c r="Q50" s="11"/>
      <c r="R50" s="11" t="s">
        <v>45</v>
      </c>
      <c r="S50" s="11"/>
      <c r="T50" s="11"/>
    </row>
    <row r="51" spans="1:23" ht="15" thickBot="1" x14ac:dyDescent="0.25"/>
    <row r="52" spans="1:23" s="26" customFormat="1" ht="19.5" customHeight="1" thickBot="1" x14ac:dyDescent="0.25">
      <c r="A52" s="28"/>
      <c r="B52" s="29"/>
      <c r="C52" s="29"/>
      <c r="D52" s="29"/>
      <c r="E52" s="29"/>
      <c r="F52" s="30"/>
      <c r="G52" s="25"/>
      <c r="H52" s="28"/>
      <c r="I52" s="29"/>
      <c r="J52" s="29"/>
      <c r="K52" s="30"/>
      <c r="V52" s="27">
        <f>Meistersch.!AD19</f>
        <v>0</v>
      </c>
      <c r="W52" s="27"/>
    </row>
    <row r="53" spans="1:23" s="12" customFormat="1" ht="6.75" customHeight="1" x14ac:dyDescent="0.2"/>
  </sheetData>
  <phoneticPr fontId="0" type="noConversion"/>
  <pageMargins left="0.3" right="0.27" top="0.984251969" bottom="0.984251969" header="0.4921259845" footer="0.4921259845"/>
  <pageSetup paperSize="9" scale="75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8"/>
  <sheetViews>
    <sheetView zoomScale="70" workbookViewId="0">
      <selection activeCell="J34" sqref="J34"/>
    </sheetView>
  </sheetViews>
  <sheetFormatPr baseColWidth="10" defaultRowHeight="14.25" x14ac:dyDescent="0.2"/>
  <cols>
    <col min="1" max="12" width="4.77734375" style="10" customWidth="1"/>
    <col min="13" max="22" width="4.33203125" style="10" customWidth="1"/>
    <col min="23" max="23" width="7.5546875" style="10" customWidth="1"/>
    <col min="24" max="16384" width="11.5546875" style="10"/>
  </cols>
  <sheetData>
    <row r="1" spans="1:23" ht="23.25" x14ac:dyDescent="0.35">
      <c r="A1" s="19" t="s">
        <v>62</v>
      </c>
    </row>
    <row r="2" spans="1:23" ht="23.25" x14ac:dyDescent="0.35">
      <c r="A2" s="13"/>
    </row>
    <row r="3" spans="1:23" s="17" customFormat="1" ht="18" x14ac:dyDescent="0.25">
      <c r="A3" s="16" t="s">
        <v>41</v>
      </c>
      <c r="C3" s="17" t="str">
        <f>Meistersch.!B4</f>
        <v>Fröhlich</v>
      </c>
      <c r="G3" s="16" t="s">
        <v>40</v>
      </c>
      <c r="J3" s="17" t="str">
        <f>Meistersch.!C4</f>
        <v>Stefan</v>
      </c>
    </row>
    <row r="5" spans="1:23" ht="70.5" customHeight="1" x14ac:dyDescent="0.25">
      <c r="A5" s="14" t="str">
        <f>Meistersch.!N2</f>
        <v xml:space="preserve">Verbandsschiessen    </v>
      </c>
      <c r="M5" s="11"/>
      <c r="N5" s="11"/>
      <c r="O5" s="11"/>
      <c r="P5" s="11"/>
      <c r="Q5" s="11"/>
      <c r="R5" s="11" t="s">
        <v>45</v>
      </c>
      <c r="S5" s="11"/>
      <c r="T5" s="11"/>
      <c r="V5" s="15" t="s">
        <v>34</v>
      </c>
      <c r="W5" s="15" t="s">
        <v>33</v>
      </c>
    </row>
    <row r="6" spans="1:23" ht="15" thickBot="1" x14ac:dyDescent="0.25"/>
    <row r="7" spans="1:23" s="26" customFormat="1" ht="19.5" customHeight="1" thickBot="1" x14ac:dyDescent="0.25">
      <c r="A7" s="28"/>
      <c r="B7" s="29"/>
      <c r="C7" s="29"/>
      <c r="D7" s="29"/>
      <c r="E7" s="29"/>
      <c r="F7" s="30"/>
      <c r="G7" s="25"/>
      <c r="H7" s="28"/>
      <c r="I7" s="29"/>
      <c r="J7" s="29"/>
      <c r="K7" s="30"/>
      <c r="L7" s="25"/>
      <c r="M7" s="25"/>
      <c r="N7" s="25"/>
      <c r="O7" s="25"/>
      <c r="P7" s="25"/>
      <c r="Q7" s="25"/>
      <c r="R7" s="25"/>
      <c r="S7" s="25"/>
      <c r="T7" s="25"/>
      <c r="V7" s="27">
        <f>Meistersch.!N4</f>
        <v>95</v>
      </c>
      <c r="W7" s="27"/>
    </row>
    <row r="8" spans="1:23" ht="15" thickBot="1" x14ac:dyDescent="0.25"/>
    <row r="9" spans="1:23" ht="15.75" thickBot="1" x14ac:dyDescent="0.3">
      <c r="A9" s="14" t="str">
        <f>Meistersch.!H2</f>
        <v xml:space="preserve">Feldschiessen         </v>
      </c>
      <c r="M9" s="11"/>
      <c r="N9" s="11"/>
      <c r="O9" s="11"/>
      <c r="P9" s="11"/>
      <c r="Q9" s="11"/>
      <c r="R9" s="11" t="s">
        <v>51</v>
      </c>
      <c r="S9" s="11"/>
      <c r="T9" s="11"/>
      <c r="V9" s="27">
        <f>Meistersch.!H4</f>
        <v>62</v>
      </c>
      <c r="W9" s="25"/>
    </row>
    <row r="10" spans="1:23" ht="15" thickBot="1" x14ac:dyDescent="0.25"/>
    <row r="11" spans="1:23" ht="15.75" thickBot="1" x14ac:dyDescent="0.3">
      <c r="A11" s="14" t="str">
        <f>Meistersch.!$F$2</f>
        <v>Bundesprogramm</v>
      </c>
      <c r="V11" s="27">
        <f>Meistersch.!F4</f>
        <v>74</v>
      </c>
    </row>
    <row r="12" spans="1:23" ht="19.5" customHeight="1" x14ac:dyDescent="0.2"/>
    <row r="13" spans="1:23" ht="15" x14ac:dyDescent="0.25">
      <c r="A13" s="14" t="str">
        <f>Meistersch.!P2</f>
        <v>Einzelwettsch. 20er. Progr</v>
      </c>
      <c r="L13" s="11"/>
      <c r="M13" s="11"/>
      <c r="N13" s="11"/>
      <c r="O13" s="10" t="s">
        <v>67</v>
      </c>
      <c r="P13" s="11"/>
      <c r="Q13" s="11"/>
      <c r="S13" s="11"/>
      <c r="T13" s="11"/>
    </row>
    <row r="14" spans="1:23" ht="15" thickBot="1" x14ac:dyDescent="0.25"/>
    <row r="15" spans="1:23" s="26" customFormat="1" ht="19.5" customHeight="1" thickBot="1" x14ac:dyDescent="0.25">
      <c r="A15" s="28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31"/>
      <c r="S15" s="29"/>
      <c r="T15" s="30"/>
      <c r="V15" s="27">
        <f>Meistersch.!P4</f>
        <v>187</v>
      </c>
      <c r="W15" s="27"/>
    </row>
    <row r="16" spans="1:23" s="26" customFormat="1" ht="19.5" customHeight="1" x14ac:dyDescent="0.2">
      <c r="A16" s="40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V16" s="37"/>
      <c r="W16" s="25"/>
    </row>
    <row r="17" spans="1:23" ht="15" x14ac:dyDescent="0.25">
      <c r="A17" s="38" t="str">
        <f>Meistersch.!J2</f>
        <v>Kant Feldstich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M17" s="39"/>
      <c r="N17" s="39"/>
      <c r="O17" s="39"/>
      <c r="P17" s="39"/>
      <c r="Q17" s="39"/>
      <c r="R17" s="39" t="s">
        <v>36</v>
      </c>
      <c r="S17" s="39"/>
      <c r="T17" s="39"/>
      <c r="U17" s="12"/>
      <c r="V17" s="12"/>
    </row>
    <row r="18" spans="1:23" ht="15" thickBot="1" x14ac:dyDescent="0.25"/>
    <row r="19" spans="1:23" s="26" customFormat="1" ht="19.5" customHeight="1" thickBot="1" x14ac:dyDescent="0.25">
      <c r="A19" s="28"/>
      <c r="B19" s="29"/>
      <c r="C19" s="29"/>
      <c r="D19" s="30"/>
      <c r="F19" s="28"/>
      <c r="G19" s="29"/>
      <c r="H19" s="29"/>
      <c r="I19" s="30"/>
      <c r="J19" s="25"/>
      <c r="V19" s="27">
        <f>Meistersch.!J4</f>
        <v>76</v>
      </c>
      <c r="W19" s="27"/>
    </row>
    <row r="21" spans="1:23" ht="15" x14ac:dyDescent="0.25">
      <c r="A21" s="14" t="str">
        <f>Meistersch.!L2</f>
        <v>Kant Standstich</v>
      </c>
      <c r="M21" s="11"/>
      <c r="N21" s="11"/>
      <c r="O21" s="11"/>
      <c r="P21" s="11"/>
      <c r="Q21" s="11"/>
      <c r="R21" s="11" t="s">
        <v>35</v>
      </c>
      <c r="S21" s="11"/>
      <c r="T21" s="11"/>
    </row>
    <row r="22" spans="1:23" ht="15" thickBot="1" x14ac:dyDescent="0.25"/>
    <row r="23" spans="1:23" s="26" customFormat="1" ht="19.5" customHeight="1" thickBot="1" x14ac:dyDescent="0.25">
      <c r="A23" s="28"/>
      <c r="B23" s="29"/>
      <c r="C23" s="29"/>
      <c r="D23" s="29"/>
      <c r="E23" s="29"/>
      <c r="F23" s="31"/>
      <c r="G23" s="29"/>
      <c r="H23" s="29"/>
      <c r="I23" s="29"/>
      <c r="J23" s="30"/>
      <c r="V23" s="27">
        <f>Meistersch.!L4</f>
        <v>95</v>
      </c>
      <c r="W23" s="27"/>
    </row>
    <row r="25" spans="1:23" ht="15" x14ac:dyDescent="0.25">
      <c r="A25" s="14" t="str">
        <f>Meistersch.!R2</f>
        <v>Vancouver Stich</v>
      </c>
      <c r="M25" s="11"/>
      <c r="N25" s="11"/>
      <c r="O25" s="11"/>
      <c r="P25" s="11"/>
      <c r="Q25" s="11"/>
      <c r="R25" s="11" t="s">
        <v>35</v>
      </c>
      <c r="S25" s="11"/>
      <c r="T25" s="11"/>
    </row>
    <row r="26" spans="1:23" ht="15" thickBot="1" x14ac:dyDescent="0.25"/>
    <row r="27" spans="1:23" s="26" customFormat="1" ht="19.5" customHeight="1" thickBot="1" x14ac:dyDescent="0.25">
      <c r="A27" s="28"/>
      <c r="B27" s="29"/>
      <c r="C27" s="29"/>
      <c r="D27" s="29"/>
      <c r="E27" s="29"/>
      <c r="F27" s="29"/>
      <c r="G27" s="29"/>
      <c r="H27" s="29"/>
      <c r="I27" s="29"/>
      <c r="J27" s="30"/>
      <c r="K27" s="25"/>
      <c r="L27" s="25"/>
      <c r="M27" s="25"/>
      <c r="N27" s="25"/>
      <c r="O27" s="25"/>
      <c r="P27" s="25"/>
      <c r="Q27" s="25"/>
      <c r="R27" s="25"/>
      <c r="S27" s="25"/>
      <c r="T27" s="25"/>
      <c r="V27" s="27">
        <f>Meistersch.!R4</f>
        <v>94</v>
      </c>
      <c r="W27" s="27"/>
    </row>
    <row r="29" spans="1:23" ht="15" x14ac:dyDescent="0.25">
      <c r="A29" s="14" t="str">
        <f>Meistersch.!T2</f>
        <v>Kreuzlingen</v>
      </c>
      <c r="M29" s="11"/>
      <c r="N29" s="11"/>
      <c r="O29" s="11"/>
      <c r="P29" s="11"/>
      <c r="Q29" s="11"/>
      <c r="R29" s="11" t="s">
        <v>45</v>
      </c>
      <c r="S29" s="11"/>
      <c r="T29" s="11"/>
    </row>
    <row r="30" spans="1:23" ht="15" thickBot="1" x14ac:dyDescent="0.25"/>
    <row r="31" spans="1:23" s="26" customFormat="1" ht="19.5" customHeight="1" thickBot="1" x14ac:dyDescent="0.25">
      <c r="A31" s="28"/>
      <c r="B31" s="29"/>
      <c r="C31" s="29"/>
      <c r="D31" s="29"/>
      <c r="E31" s="29"/>
      <c r="F31" s="30"/>
      <c r="G31" s="25"/>
      <c r="H31" s="28"/>
      <c r="I31" s="29"/>
      <c r="J31" s="29"/>
      <c r="K31" s="30"/>
      <c r="V31" s="27">
        <f>Meistersch.!T4</f>
        <v>94</v>
      </c>
      <c r="W31" s="27"/>
    </row>
    <row r="33" spans="1:23" ht="15" x14ac:dyDescent="0.25">
      <c r="A33" s="14" t="str">
        <f>Meistersch.!V2</f>
        <v>Bussnang</v>
      </c>
      <c r="M33" s="11"/>
      <c r="N33" s="11"/>
      <c r="O33" s="11"/>
      <c r="P33" s="11"/>
      <c r="Q33" s="11"/>
      <c r="R33" s="11" t="s">
        <v>45</v>
      </c>
      <c r="S33" s="11"/>
      <c r="T33" s="11"/>
    </row>
    <row r="34" spans="1:23" ht="15" thickBot="1" x14ac:dyDescent="0.25"/>
    <row r="35" spans="1:23" s="26" customFormat="1" ht="19.5" customHeight="1" thickBot="1" x14ac:dyDescent="0.25">
      <c r="A35" s="28"/>
      <c r="B35" s="29"/>
      <c r="C35" s="29"/>
      <c r="D35" s="29"/>
      <c r="E35" s="29"/>
      <c r="F35" s="30"/>
      <c r="G35" s="25"/>
      <c r="H35" s="28"/>
      <c r="I35" s="29"/>
      <c r="J35" s="29"/>
      <c r="K35" s="30"/>
      <c r="V35" s="27">
        <f>Meistersch.!V4</f>
        <v>98</v>
      </c>
      <c r="W35" s="27"/>
    </row>
    <row r="37" spans="1:23" ht="15" x14ac:dyDescent="0.25">
      <c r="A37" s="14" t="str">
        <f>Meistersch.!X2</f>
        <v>Kurzdorf / Langdorf</v>
      </c>
      <c r="M37" s="11"/>
      <c r="N37" s="11"/>
      <c r="O37" s="11"/>
      <c r="P37" s="11"/>
      <c r="Q37" s="11"/>
      <c r="R37" s="11" t="s">
        <v>45</v>
      </c>
      <c r="S37" s="11"/>
      <c r="T37" s="11"/>
    </row>
    <row r="38" spans="1:23" ht="15" thickBot="1" x14ac:dyDescent="0.25"/>
    <row r="39" spans="1:23" s="26" customFormat="1" ht="19.5" customHeight="1" thickBot="1" x14ac:dyDescent="0.25">
      <c r="A39" s="28"/>
      <c r="B39" s="29"/>
      <c r="C39" s="29"/>
      <c r="D39" s="29"/>
      <c r="E39" s="29"/>
      <c r="F39" s="30"/>
      <c r="G39" s="25"/>
      <c r="H39" s="28"/>
      <c r="I39" s="29"/>
      <c r="J39" s="29"/>
      <c r="K39" s="30"/>
      <c r="V39" s="27">
        <f>Meistersch.!X4</f>
        <v>96</v>
      </c>
      <c r="W39" s="27"/>
    </row>
    <row r="42" spans="1:23" ht="15" x14ac:dyDescent="0.25">
      <c r="A42" s="14">
        <f>Meistersch.!Z2</f>
        <v>0</v>
      </c>
      <c r="M42" s="11"/>
      <c r="N42" s="11"/>
      <c r="O42" s="11"/>
      <c r="P42" s="11"/>
      <c r="Q42" s="11"/>
      <c r="R42" s="11" t="s">
        <v>45</v>
      </c>
      <c r="S42" s="11"/>
      <c r="T42" s="11"/>
    </row>
    <row r="43" spans="1:23" ht="15" thickBot="1" x14ac:dyDescent="0.25"/>
    <row r="44" spans="1:23" ht="15" thickBot="1" x14ac:dyDescent="0.25">
      <c r="A44" s="28"/>
      <c r="B44" s="29"/>
      <c r="C44" s="29"/>
      <c r="D44" s="29"/>
      <c r="E44" s="29"/>
      <c r="F44" s="30"/>
      <c r="G44" s="25"/>
      <c r="H44" s="28"/>
      <c r="I44" s="29"/>
      <c r="J44" s="29"/>
      <c r="K44" s="30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7">
        <f>Meistersch.!Z4</f>
        <v>0</v>
      </c>
      <c r="W44" s="27"/>
    </row>
    <row r="46" spans="1:23" ht="15" x14ac:dyDescent="0.25">
      <c r="A46" s="14">
        <f>Meistersch.!AB2</f>
        <v>0</v>
      </c>
      <c r="M46" s="11"/>
      <c r="N46" s="11"/>
      <c r="O46" s="11"/>
      <c r="P46" s="11"/>
      <c r="Q46" s="11"/>
      <c r="R46" s="11" t="s">
        <v>45</v>
      </c>
      <c r="S46" s="11"/>
      <c r="T46" s="11"/>
    </row>
    <row r="47" spans="1:23" ht="15" thickBot="1" x14ac:dyDescent="0.25"/>
    <row r="48" spans="1:23" s="26" customFormat="1" ht="19.5" customHeight="1" thickBot="1" x14ac:dyDescent="0.25">
      <c r="A48" s="28"/>
      <c r="B48" s="29"/>
      <c r="C48" s="29"/>
      <c r="D48" s="29"/>
      <c r="E48" s="29"/>
      <c r="F48" s="30"/>
      <c r="G48" s="25"/>
      <c r="H48" s="28"/>
      <c r="I48" s="29"/>
      <c r="J48" s="29"/>
      <c r="K48" s="30"/>
      <c r="V48" s="27">
        <f>Meistersch.!AB4</f>
        <v>0</v>
      </c>
      <c r="W48" s="27"/>
    </row>
    <row r="49" spans="1:23" s="26" customFormat="1" ht="19.5" customHeight="1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V49" s="25"/>
      <c r="W49" s="25"/>
    </row>
    <row r="50" spans="1:23" ht="15" x14ac:dyDescent="0.25">
      <c r="A50" s="14">
        <f>Meistersch.!AD2</f>
        <v>0</v>
      </c>
      <c r="M50" s="11"/>
      <c r="N50" s="11"/>
      <c r="O50" s="11"/>
      <c r="P50" s="11"/>
      <c r="Q50" s="11"/>
      <c r="R50" s="11" t="s">
        <v>45</v>
      </c>
      <c r="S50" s="11"/>
      <c r="T50" s="11"/>
      <c r="U50" s="11"/>
      <c r="V50" s="11"/>
    </row>
    <row r="51" spans="1:23" ht="15" thickBot="1" x14ac:dyDescent="0.25"/>
    <row r="52" spans="1:23" s="26" customFormat="1" ht="19.5" customHeight="1" thickBot="1" x14ac:dyDescent="0.25">
      <c r="A52" s="28"/>
      <c r="B52" s="29"/>
      <c r="C52" s="29"/>
      <c r="D52" s="29"/>
      <c r="E52" s="29"/>
      <c r="F52" s="30"/>
      <c r="G52" s="25"/>
      <c r="H52" s="28"/>
      <c r="I52" s="29"/>
      <c r="J52" s="29"/>
      <c r="K52" s="30"/>
      <c r="V52" s="27">
        <f>Meistersch.!AD4</f>
        <v>0</v>
      </c>
      <c r="W52" s="27"/>
    </row>
    <row r="53" spans="1:23" s="12" customFormat="1" ht="6.75" customHeight="1" x14ac:dyDescent="0.2"/>
    <row r="58" spans="1:23" x14ac:dyDescent="0.2">
      <c r="I58" s="10" t="s">
        <v>52</v>
      </c>
    </row>
  </sheetData>
  <phoneticPr fontId="0" type="noConversion"/>
  <pageMargins left="0.24" right="0.12" top="0.984251969" bottom="0.984251969" header="0.51181102300000003" footer="0.51181102300000003"/>
  <pageSetup paperSize="9" scale="77" orientation="portrait" horizontalDpi="4294967294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3"/>
  <sheetViews>
    <sheetView zoomScale="70" workbookViewId="0">
      <selection activeCell="J34" sqref="J34"/>
    </sheetView>
  </sheetViews>
  <sheetFormatPr baseColWidth="10" defaultRowHeight="14.25" x14ac:dyDescent="0.2"/>
  <cols>
    <col min="1" max="12" width="4.77734375" style="10" customWidth="1"/>
    <col min="13" max="22" width="4.33203125" style="10" customWidth="1"/>
    <col min="23" max="23" width="7.5546875" style="10" customWidth="1"/>
    <col min="24" max="16384" width="11.5546875" style="10"/>
  </cols>
  <sheetData>
    <row r="1" spans="1:23" ht="23.25" x14ac:dyDescent="0.35">
      <c r="A1" s="19" t="s">
        <v>62</v>
      </c>
    </row>
    <row r="2" spans="1:23" ht="23.25" x14ac:dyDescent="0.35">
      <c r="A2" s="13"/>
    </row>
    <row r="3" spans="1:23" s="17" customFormat="1" ht="18" x14ac:dyDescent="0.25">
      <c r="A3" s="16" t="s">
        <v>41</v>
      </c>
      <c r="C3" s="17" t="str">
        <f>Meistersch.!B5</f>
        <v>Meier</v>
      </c>
      <c r="G3" s="16" t="s">
        <v>40</v>
      </c>
      <c r="J3" s="17" t="str">
        <f>Meistersch.!C5</f>
        <v>Thomas</v>
      </c>
    </row>
    <row r="5" spans="1:23" ht="70.5" customHeight="1" x14ac:dyDescent="0.25">
      <c r="A5" s="14" t="str">
        <f>Meistersch.!N2</f>
        <v xml:space="preserve">Verbandsschiessen    </v>
      </c>
      <c r="M5" s="11"/>
      <c r="N5" s="11"/>
      <c r="O5" s="11"/>
      <c r="P5" s="11"/>
      <c r="Q5" s="11"/>
      <c r="R5" s="11" t="s">
        <v>45</v>
      </c>
      <c r="S5" s="11"/>
      <c r="T5" s="11"/>
      <c r="V5" s="15" t="s">
        <v>34</v>
      </c>
      <c r="W5" s="15" t="s">
        <v>33</v>
      </c>
    </row>
    <row r="6" spans="1:23" ht="15" thickBot="1" x14ac:dyDescent="0.25"/>
    <row r="7" spans="1:23" s="26" customFormat="1" ht="19.5" customHeight="1" thickBot="1" x14ac:dyDescent="0.25">
      <c r="A7" s="28"/>
      <c r="B7" s="29"/>
      <c r="C7" s="29"/>
      <c r="D7" s="29"/>
      <c r="E7" s="29"/>
      <c r="F7" s="30"/>
      <c r="G7" s="25"/>
      <c r="H7" s="28"/>
      <c r="I7" s="29"/>
      <c r="J7" s="29"/>
      <c r="K7" s="30"/>
      <c r="L7" s="25"/>
      <c r="M7" s="25"/>
      <c r="N7" s="25"/>
      <c r="O7" s="25"/>
      <c r="P7" s="25"/>
      <c r="Q7" s="25"/>
      <c r="R7" s="25"/>
      <c r="S7" s="25"/>
      <c r="T7" s="25"/>
      <c r="V7" s="27">
        <f>Meistersch.!N5</f>
        <v>97</v>
      </c>
      <c r="W7" s="27"/>
    </row>
    <row r="8" spans="1:23" ht="15" thickBot="1" x14ac:dyDescent="0.25"/>
    <row r="9" spans="1:23" ht="15.75" thickBot="1" x14ac:dyDescent="0.3">
      <c r="A9" s="14" t="str">
        <f>Meistersch.!H2</f>
        <v xml:space="preserve">Feldschiessen         </v>
      </c>
      <c r="M9" s="11"/>
      <c r="N9" s="11"/>
      <c r="O9" s="11"/>
      <c r="P9" s="11"/>
      <c r="Q9" s="11"/>
      <c r="R9" s="11" t="s">
        <v>51</v>
      </c>
      <c r="S9" s="11"/>
      <c r="T9" s="11"/>
      <c r="V9" s="27">
        <f>Meistersch.!H5</f>
        <v>61</v>
      </c>
      <c r="W9" s="25"/>
    </row>
    <row r="10" spans="1:23" ht="15" thickBot="1" x14ac:dyDescent="0.25"/>
    <row r="11" spans="1:23" ht="15.75" thickBot="1" x14ac:dyDescent="0.3">
      <c r="A11" s="14" t="str">
        <f>Meistersch.!$F$2</f>
        <v>Bundesprogramm</v>
      </c>
      <c r="V11" s="27">
        <f>Meistersch.!F5</f>
        <v>80</v>
      </c>
    </row>
    <row r="12" spans="1:23" ht="19.5" customHeight="1" x14ac:dyDescent="0.2"/>
    <row r="13" spans="1:23" ht="15" x14ac:dyDescent="0.25">
      <c r="A13" s="14" t="str">
        <f>Meistersch.!P2</f>
        <v>Einzelwettsch. 20er. Progr</v>
      </c>
      <c r="L13" s="11"/>
      <c r="M13" s="11"/>
      <c r="N13" s="11"/>
      <c r="O13" s="10" t="s">
        <v>67</v>
      </c>
      <c r="P13" s="11"/>
      <c r="Q13" s="11"/>
      <c r="S13" s="11"/>
      <c r="T13" s="11"/>
    </row>
    <row r="14" spans="1:23" ht="15" thickBot="1" x14ac:dyDescent="0.25"/>
    <row r="15" spans="1:23" s="26" customFormat="1" ht="19.5" customHeight="1" thickBot="1" x14ac:dyDescent="0.25">
      <c r="A15" s="28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31"/>
      <c r="S15" s="29"/>
      <c r="T15" s="30"/>
      <c r="V15" s="27">
        <f>Meistersch.!P5</f>
        <v>183</v>
      </c>
      <c r="W15" s="27"/>
    </row>
    <row r="16" spans="1:23" s="26" customFormat="1" ht="19.5" customHeight="1" x14ac:dyDescent="0.2">
      <c r="A16" s="40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V16" s="37"/>
      <c r="W16" s="25"/>
    </row>
    <row r="17" spans="1:23" ht="15" x14ac:dyDescent="0.25">
      <c r="A17" s="38" t="str">
        <f>Meistersch.!J2</f>
        <v>Kant Feldstich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M17" s="39"/>
      <c r="N17" s="39"/>
      <c r="O17" s="39"/>
      <c r="P17" s="39"/>
      <c r="Q17" s="39"/>
      <c r="R17" s="39" t="s">
        <v>36</v>
      </c>
      <c r="S17" s="39"/>
      <c r="T17" s="39"/>
      <c r="U17" s="12"/>
      <c r="V17" s="12"/>
    </row>
    <row r="18" spans="1:23" ht="15" thickBot="1" x14ac:dyDescent="0.25"/>
    <row r="19" spans="1:23" s="26" customFormat="1" ht="19.5" customHeight="1" thickBot="1" x14ac:dyDescent="0.25">
      <c r="A19" s="28"/>
      <c r="B19" s="29"/>
      <c r="C19" s="29"/>
      <c r="D19" s="30"/>
      <c r="F19" s="28"/>
      <c r="G19" s="29"/>
      <c r="H19" s="29"/>
      <c r="I19" s="30"/>
      <c r="J19" s="25"/>
      <c r="V19" s="27">
        <f>Meistersch.!J5</f>
        <v>73</v>
      </c>
      <c r="W19" s="27"/>
    </row>
    <row r="21" spans="1:23" ht="15" x14ac:dyDescent="0.25">
      <c r="A21" s="14" t="str">
        <f>Meistersch.!L2</f>
        <v>Kant Standstich</v>
      </c>
      <c r="M21" s="11"/>
      <c r="N21" s="11"/>
      <c r="O21" s="11"/>
      <c r="P21" s="11"/>
      <c r="Q21" s="11"/>
      <c r="R21" s="11" t="s">
        <v>35</v>
      </c>
      <c r="S21" s="11"/>
      <c r="T21" s="11"/>
    </row>
    <row r="22" spans="1:23" ht="15" thickBot="1" x14ac:dyDescent="0.25"/>
    <row r="23" spans="1:23" s="26" customFormat="1" ht="19.5" customHeight="1" thickBot="1" x14ac:dyDescent="0.25">
      <c r="A23" s="28"/>
      <c r="B23" s="29"/>
      <c r="C23" s="29"/>
      <c r="D23" s="29"/>
      <c r="E23" s="29"/>
      <c r="F23" s="31"/>
      <c r="G23" s="29"/>
      <c r="H23" s="29"/>
      <c r="I23" s="29"/>
      <c r="J23" s="30"/>
      <c r="V23" s="27">
        <f>Meistersch.!L5</f>
        <v>90</v>
      </c>
      <c r="W23" s="27"/>
    </row>
    <row r="25" spans="1:23" ht="15" x14ac:dyDescent="0.25">
      <c r="A25" s="14" t="str">
        <f>Meistersch.!R2</f>
        <v>Vancouver Stich</v>
      </c>
      <c r="M25" s="11"/>
      <c r="N25" s="11"/>
      <c r="O25" s="11"/>
      <c r="P25" s="11"/>
      <c r="Q25" s="11"/>
      <c r="R25" s="11" t="s">
        <v>35</v>
      </c>
      <c r="S25" s="11"/>
      <c r="T25" s="11"/>
    </row>
    <row r="26" spans="1:23" ht="15" thickBot="1" x14ac:dyDescent="0.25"/>
    <row r="27" spans="1:23" s="26" customFormat="1" ht="19.5" customHeight="1" thickBot="1" x14ac:dyDescent="0.25">
      <c r="A27" s="28"/>
      <c r="B27" s="29"/>
      <c r="C27" s="29"/>
      <c r="D27" s="29"/>
      <c r="E27" s="29"/>
      <c r="F27" s="29"/>
      <c r="G27" s="29"/>
      <c r="H27" s="29"/>
      <c r="I27" s="29"/>
      <c r="J27" s="30"/>
      <c r="K27" s="25"/>
      <c r="L27" s="25"/>
      <c r="M27" s="25"/>
      <c r="N27" s="25"/>
      <c r="O27" s="25"/>
      <c r="P27" s="25"/>
      <c r="Q27" s="25"/>
      <c r="R27" s="25"/>
      <c r="S27" s="25"/>
      <c r="T27" s="25"/>
      <c r="V27" s="27">
        <f>Meistersch.!R5</f>
        <v>91</v>
      </c>
      <c r="W27" s="27"/>
    </row>
    <row r="29" spans="1:23" ht="15" x14ac:dyDescent="0.25">
      <c r="A29" s="14" t="str">
        <f>Meistersch.!T2</f>
        <v>Kreuzlingen</v>
      </c>
      <c r="M29" s="11"/>
      <c r="N29" s="11"/>
      <c r="O29" s="11"/>
      <c r="P29" s="11"/>
      <c r="Q29" s="11"/>
      <c r="R29" s="11" t="s">
        <v>45</v>
      </c>
      <c r="S29" s="11"/>
      <c r="T29" s="11"/>
    </row>
    <row r="30" spans="1:23" ht="15" thickBot="1" x14ac:dyDescent="0.25"/>
    <row r="31" spans="1:23" s="26" customFormat="1" ht="19.5" customHeight="1" thickBot="1" x14ac:dyDescent="0.25">
      <c r="A31" s="28"/>
      <c r="B31" s="29"/>
      <c r="C31" s="29"/>
      <c r="D31" s="29"/>
      <c r="E31" s="29"/>
      <c r="F31" s="30"/>
      <c r="G31" s="25"/>
      <c r="H31" s="28"/>
      <c r="I31" s="29"/>
      <c r="J31" s="29"/>
      <c r="K31" s="30"/>
      <c r="V31" s="27">
        <f>Meistersch.!T5</f>
        <v>91</v>
      </c>
      <c r="W31" s="27"/>
    </row>
    <row r="33" spans="1:23" ht="15" x14ac:dyDescent="0.25">
      <c r="A33" s="14" t="str">
        <f>Meistersch.!V2</f>
        <v>Bussnang</v>
      </c>
      <c r="M33" s="11"/>
      <c r="N33" s="11"/>
      <c r="O33" s="11"/>
      <c r="P33" s="11"/>
      <c r="Q33" s="11"/>
      <c r="R33" s="11" t="s">
        <v>45</v>
      </c>
      <c r="S33" s="11"/>
      <c r="T33" s="11"/>
    </row>
    <row r="34" spans="1:23" ht="15" thickBot="1" x14ac:dyDescent="0.25"/>
    <row r="35" spans="1:23" s="26" customFormat="1" ht="19.5" customHeight="1" thickBot="1" x14ac:dyDescent="0.25">
      <c r="A35" s="28"/>
      <c r="B35" s="29"/>
      <c r="C35" s="29"/>
      <c r="D35" s="29"/>
      <c r="E35" s="29"/>
      <c r="F35" s="30"/>
      <c r="G35" s="25"/>
      <c r="H35" s="28"/>
      <c r="I35" s="29"/>
      <c r="J35" s="29"/>
      <c r="K35" s="30"/>
      <c r="V35" s="27">
        <f>Meistersch.!V5</f>
        <v>88</v>
      </c>
      <c r="W35" s="27"/>
    </row>
    <row r="37" spans="1:23" ht="15" x14ac:dyDescent="0.25">
      <c r="A37" s="14" t="str">
        <f>Meistersch.!X2</f>
        <v>Kurzdorf / Langdorf</v>
      </c>
      <c r="M37" s="11"/>
      <c r="N37" s="11"/>
      <c r="O37" s="11"/>
      <c r="P37" s="11"/>
      <c r="Q37" s="11"/>
      <c r="R37" s="11" t="s">
        <v>45</v>
      </c>
      <c r="S37" s="11"/>
      <c r="T37" s="11"/>
    </row>
    <row r="38" spans="1:23" ht="15" thickBot="1" x14ac:dyDescent="0.25"/>
    <row r="39" spans="1:23" s="26" customFormat="1" ht="19.5" customHeight="1" thickBot="1" x14ac:dyDescent="0.25">
      <c r="A39" s="28"/>
      <c r="B39" s="29"/>
      <c r="C39" s="29"/>
      <c r="D39" s="29"/>
      <c r="E39" s="29"/>
      <c r="F39" s="30"/>
      <c r="G39" s="25"/>
      <c r="H39" s="28"/>
      <c r="I39" s="29"/>
      <c r="J39" s="29"/>
      <c r="K39" s="30"/>
      <c r="V39" s="27">
        <f>Meistersch.!X5</f>
        <v>90</v>
      </c>
      <c r="W39" s="27"/>
    </row>
    <row r="42" spans="1:23" ht="15" x14ac:dyDescent="0.25">
      <c r="A42" s="14">
        <f>Meistersch.!Z2</f>
        <v>0</v>
      </c>
      <c r="M42" s="11"/>
      <c r="N42" s="11"/>
      <c r="O42" s="11"/>
      <c r="P42" s="11"/>
      <c r="Q42" s="11"/>
      <c r="R42" s="11" t="s">
        <v>45</v>
      </c>
      <c r="S42" s="11"/>
      <c r="T42" s="11"/>
    </row>
    <row r="43" spans="1:23" ht="15" thickBot="1" x14ac:dyDescent="0.25"/>
    <row r="44" spans="1:23" ht="15" thickBot="1" x14ac:dyDescent="0.25">
      <c r="A44" s="28"/>
      <c r="B44" s="29"/>
      <c r="C44" s="29"/>
      <c r="D44" s="29"/>
      <c r="E44" s="29"/>
      <c r="F44" s="30"/>
      <c r="G44" s="25"/>
      <c r="H44" s="28"/>
      <c r="I44" s="29"/>
      <c r="J44" s="29"/>
      <c r="K44" s="30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7">
        <f>Meistersch.!Z5</f>
        <v>0</v>
      </c>
      <c r="W44" s="27"/>
    </row>
    <row r="46" spans="1:23" ht="15" x14ac:dyDescent="0.25">
      <c r="A46" s="14">
        <f>Meistersch.!AB2</f>
        <v>0</v>
      </c>
      <c r="M46" s="11"/>
      <c r="N46" s="11"/>
      <c r="O46" s="11"/>
      <c r="P46" s="11"/>
      <c r="Q46" s="11"/>
      <c r="R46" s="11" t="s">
        <v>45</v>
      </c>
      <c r="S46" s="11"/>
      <c r="T46" s="11"/>
    </row>
    <row r="47" spans="1:23" ht="15" thickBot="1" x14ac:dyDescent="0.25"/>
    <row r="48" spans="1:23" s="26" customFormat="1" ht="19.5" customHeight="1" thickBot="1" x14ac:dyDescent="0.25">
      <c r="A48" s="28"/>
      <c r="B48" s="29"/>
      <c r="C48" s="29"/>
      <c r="D48" s="29"/>
      <c r="E48" s="29"/>
      <c r="F48" s="30"/>
      <c r="G48" s="25"/>
      <c r="H48" s="28"/>
      <c r="I48" s="29"/>
      <c r="J48" s="29"/>
      <c r="K48" s="30"/>
      <c r="V48" s="27">
        <f>Meistersch.!AB5</f>
        <v>0</v>
      </c>
      <c r="W48" s="27"/>
    </row>
    <row r="49" spans="1:23" s="26" customFormat="1" ht="19.5" customHeight="1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V49" s="25"/>
      <c r="W49" s="25"/>
    </row>
    <row r="50" spans="1:23" ht="15" x14ac:dyDescent="0.25">
      <c r="A50" s="14">
        <f>Meistersch.!AD2</f>
        <v>0</v>
      </c>
      <c r="M50" s="11"/>
      <c r="N50" s="11"/>
      <c r="O50" s="11"/>
      <c r="P50" s="11"/>
      <c r="Q50" s="11"/>
      <c r="R50" s="11" t="s">
        <v>45</v>
      </c>
      <c r="S50" s="11"/>
      <c r="T50" s="11"/>
    </row>
    <row r="51" spans="1:23" ht="15" thickBot="1" x14ac:dyDescent="0.25"/>
    <row r="52" spans="1:23" s="26" customFormat="1" ht="19.5" customHeight="1" thickBot="1" x14ac:dyDescent="0.25">
      <c r="A52" s="28"/>
      <c r="B52" s="29"/>
      <c r="C52" s="29"/>
      <c r="D52" s="29"/>
      <c r="E52" s="29"/>
      <c r="F52" s="30"/>
      <c r="G52" s="25"/>
      <c r="H52" s="28"/>
      <c r="I52" s="29"/>
      <c r="J52" s="29"/>
      <c r="K52" s="30"/>
      <c r="V52" s="27">
        <f>Meistersch.!AD5</f>
        <v>0</v>
      </c>
      <c r="W52" s="27"/>
    </row>
    <row r="53" spans="1:23" s="12" customFormat="1" ht="6.75" customHeight="1" x14ac:dyDescent="0.2"/>
  </sheetData>
  <phoneticPr fontId="0" type="noConversion"/>
  <pageMargins left="0.24" right="0.19" top="0.984251969" bottom="0.984251969" header="0.51181102300000003" footer="0.51181102300000003"/>
  <pageSetup paperSize="9" scale="77" orientation="portrait" horizontalDpi="4294967293" verticalDpi="4294967293" r:id="rId1"/>
  <headerFooter alignWithMargins="0">
    <oddFooter>Seite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3"/>
  <sheetViews>
    <sheetView zoomScale="70" workbookViewId="0">
      <selection activeCell="J34" sqref="J34"/>
    </sheetView>
  </sheetViews>
  <sheetFormatPr baseColWidth="10" defaultRowHeight="14.25" x14ac:dyDescent="0.2"/>
  <cols>
    <col min="1" max="12" width="4.77734375" style="10" customWidth="1"/>
    <col min="13" max="22" width="4.33203125" style="10" customWidth="1"/>
    <col min="23" max="23" width="7.5546875" style="10" customWidth="1"/>
    <col min="24" max="16384" width="11.5546875" style="10"/>
  </cols>
  <sheetData>
    <row r="1" spans="1:23" ht="23.25" x14ac:dyDescent="0.35">
      <c r="A1" s="19" t="s">
        <v>62</v>
      </c>
    </row>
    <row r="2" spans="1:23" ht="23.25" x14ac:dyDescent="0.35">
      <c r="A2" s="13"/>
    </row>
    <row r="3" spans="1:23" s="17" customFormat="1" ht="18" x14ac:dyDescent="0.25">
      <c r="A3" s="16" t="s">
        <v>41</v>
      </c>
      <c r="C3" s="17" t="str">
        <f>Meistersch.!B6</f>
        <v>Eymann</v>
      </c>
      <c r="G3" s="16" t="s">
        <v>40</v>
      </c>
      <c r="J3" s="17" t="str">
        <f>Meistersch.!C6</f>
        <v>Ueli</v>
      </c>
    </row>
    <row r="5" spans="1:23" ht="70.5" customHeight="1" x14ac:dyDescent="0.25">
      <c r="A5" s="14" t="str">
        <f>Meistersch.!N2</f>
        <v xml:space="preserve">Verbandsschiessen    </v>
      </c>
      <c r="M5" s="11"/>
      <c r="N5" s="11"/>
      <c r="O5" s="11"/>
      <c r="P5" s="11"/>
      <c r="Q5" s="11"/>
      <c r="R5" s="11" t="s">
        <v>45</v>
      </c>
      <c r="S5" s="11"/>
      <c r="T5" s="11"/>
      <c r="V5" s="15" t="s">
        <v>34</v>
      </c>
      <c r="W5" s="15" t="s">
        <v>33</v>
      </c>
    </row>
    <row r="6" spans="1:23" ht="15" thickBot="1" x14ac:dyDescent="0.25"/>
    <row r="7" spans="1:23" s="26" customFormat="1" ht="19.5" customHeight="1" thickBot="1" x14ac:dyDescent="0.25">
      <c r="A7" s="28"/>
      <c r="B7" s="29"/>
      <c r="C7" s="29"/>
      <c r="D7" s="29"/>
      <c r="E7" s="29"/>
      <c r="F7" s="30"/>
      <c r="G7" s="25"/>
      <c r="H7" s="28"/>
      <c r="I7" s="29"/>
      <c r="J7" s="29"/>
      <c r="K7" s="30"/>
      <c r="L7" s="25"/>
      <c r="M7" s="25"/>
      <c r="N7" s="25"/>
      <c r="O7" s="25"/>
      <c r="P7" s="25"/>
      <c r="Q7" s="25"/>
      <c r="R7" s="25"/>
      <c r="S7" s="25"/>
      <c r="T7" s="25"/>
      <c r="V7" s="27">
        <f>Meistersch.!N6</f>
        <v>92</v>
      </c>
      <c r="W7" s="27"/>
    </row>
    <row r="8" spans="1:23" ht="15" thickBot="1" x14ac:dyDescent="0.25"/>
    <row r="9" spans="1:23" ht="15.75" thickBot="1" x14ac:dyDescent="0.3">
      <c r="A9" s="14" t="str">
        <f>Meistersch.!H2</f>
        <v xml:space="preserve">Feldschiessen         </v>
      </c>
      <c r="M9" s="11"/>
      <c r="N9" s="11"/>
      <c r="O9" s="11"/>
      <c r="P9" s="11"/>
      <c r="Q9" s="11"/>
      <c r="R9" s="11" t="s">
        <v>51</v>
      </c>
      <c r="S9" s="11"/>
      <c r="T9" s="11"/>
      <c r="V9" s="27">
        <f>Meistersch.!H6</f>
        <v>67</v>
      </c>
      <c r="W9" s="25"/>
    </row>
    <row r="10" spans="1:23" ht="15" thickBot="1" x14ac:dyDescent="0.25"/>
    <row r="11" spans="1:23" ht="15.75" thickBot="1" x14ac:dyDescent="0.3">
      <c r="A11" s="14" t="str">
        <f>Meistersch.!$F$2</f>
        <v>Bundesprogramm</v>
      </c>
      <c r="V11" s="27">
        <f>Meistersch.!F6</f>
        <v>78</v>
      </c>
    </row>
    <row r="12" spans="1:23" ht="19.5" customHeight="1" x14ac:dyDescent="0.2"/>
    <row r="13" spans="1:23" ht="15" x14ac:dyDescent="0.25">
      <c r="A13" s="14" t="str">
        <f>Meistersch.!P2</f>
        <v>Einzelwettsch. 20er. Progr</v>
      </c>
      <c r="L13" s="11"/>
      <c r="M13" s="11"/>
      <c r="N13" s="11"/>
      <c r="O13" s="10" t="s">
        <v>67</v>
      </c>
      <c r="P13" s="11"/>
      <c r="Q13" s="11"/>
      <c r="S13" s="11"/>
      <c r="T13" s="11"/>
    </row>
    <row r="14" spans="1:23" ht="15" thickBot="1" x14ac:dyDescent="0.25"/>
    <row r="15" spans="1:23" s="26" customFormat="1" ht="19.5" customHeight="1" thickBot="1" x14ac:dyDescent="0.25">
      <c r="A15" s="28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31"/>
      <c r="S15" s="29"/>
      <c r="T15" s="30"/>
      <c r="V15" s="27">
        <f>Meistersch.!P6</f>
        <v>184</v>
      </c>
      <c r="W15" s="27"/>
    </row>
    <row r="16" spans="1:23" s="26" customFormat="1" ht="19.5" customHeight="1" x14ac:dyDescent="0.2">
      <c r="A16" s="40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V16" s="37"/>
      <c r="W16" s="25"/>
    </row>
    <row r="17" spans="1:23" ht="15" x14ac:dyDescent="0.25">
      <c r="A17" s="38" t="str">
        <f>Meistersch.!J2</f>
        <v>Kant Feldstich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M17" s="39"/>
      <c r="N17" s="39"/>
      <c r="O17" s="39"/>
      <c r="P17" s="39"/>
      <c r="Q17" s="39"/>
      <c r="R17" s="39" t="s">
        <v>36</v>
      </c>
      <c r="S17" s="39"/>
      <c r="T17" s="39"/>
      <c r="U17" s="12"/>
      <c r="V17" s="12"/>
    </row>
    <row r="18" spans="1:23" ht="15" thickBot="1" x14ac:dyDescent="0.25"/>
    <row r="19" spans="1:23" s="26" customFormat="1" ht="19.5" customHeight="1" thickBot="1" x14ac:dyDescent="0.25">
      <c r="A19" s="28"/>
      <c r="B19" s="29"/>
      <c r="C19" s="29"/>
      <c r="D19" s="30"/>
      <c r="F19" s="28"/>
      <c r="G19" s="29"/>
      <c r="H19" s="29"/>
      <c r="I19" s="30"/>
      <c r="J19" s="25"/>
      <c r="V19" s="27">
        <f>Meistersch.!J6</f>
        <v>92</v>
      </c>
      <c r="W19" s="27"/>
    </row>
    <row r="21" spans="1:23" ht="15" x14ac:dyDescent="0.25">
      <c r="A21" s="14" t="str">
        <f>Meistersch.!L2</f>
        <v>Kant Standstich</v>
      </c>
      <c r="M21" s="11"/>
      <c r="N21" s="11"/>
      <c r="O21" s="11"/>
      <c r="P21" s="11"/>
      <c r="Q21" s="11"/>
      <c r="R21" s="11" t="s">
        <v>35</v>
      </c>
      <c r="S21" s="11"/>
      <c r="T21" s="11"/>
    </row>
    <row r="22" spans="1:23" ht="15" thickBot="1" x14ac:dyDescent="0.25"/>
    <row r="23" spans="1:23" s="26" customFormat="1" ht="19.5" customHeight="1" thickBot="1" x14ac:dyDescent="0.25">
      <c r="A23" s="28"/>
      <c r="B23" s="29"/>
      <c r="C23" s="29"/>
      <c r="D23" s="29"/>
      <c r="E23" s="29"/>
      <c r="F23" s="31"/>
      <c r="G23" s="29"/>
      <c r="H23" s="29"/>
      <c r="I23" s="29"/>
      <c r="J23" s="30"/>
      <c r="V23" s="27">
        <f>Meistersch.!L6</f>
        <v>75</v>
      </c>
      <c r="W23" s="27"/>
    </row>
    <row r="25" spans="1:23" ht="15" x14ac:dyDescent="0.25">
      <c r="A25" s="14" t="str">
        <f>Meistersch.!R2</f>
        <v>Vancouver Stich</v>
      </c>
      <c r="M25" s="11"/>
      <c r="N25" s="11"/>
      <c r="O25" s="11"/>
      <c r="P25" s="11"/>
      <c r="Q25" s="11"/>
      <c r="R25" s="11" t="s">
        <v>35</v>
      </c>
      <c r="S25" s="11"/>
      <c r="T25" s="11"/>
    </row>
    <row r="26" spans="1:23" ht="15" thickBot="1" x14ac:dyDescent="0.25"/>
    <row r="27" spans="1:23" s="26" customFormat="1" ht="19.5" customHeight="1" thickBot="1" x14ac:dyDescent="0.25">
      <c r="A27" s="28"/>
      <c r="B27" s="29"/>
      <c r="C27" s="29"/>
      <c r="D27" s="29"/>
      <c r="E27" s="29"/>
      <c r="F27" s="29"/>
      <c r="G27" s="29"/>
      <c r="H27" s="29"/>
      <c r="I27" s="29"/>
      <c r="J27" s="30"/>
      <c r="K27" s="25"/>
      <c r="L27" s="25"/>
      <c r="M27" s="25"/>
      <c r="N27" s="25"/>
      <c r="O27" s="25"/>
      <c r="P27" s="25"/>
      <c r="Q27" s="25"/>
      <c r="R27" s="25"/>
      <c r="S27" s="25"/>
      <c r="T27" s="25"/>
      <c r="V27" s="27">
        <f>Meistersch.!R6</f>
        <v>93</v>
      </c>
      <c r="W27" s="27"/>
    </row>
    <row r="29" spans="1:23" ht="15" x14ac:dyDescent="0.25">
      <c r="A29" s="14" t="str">
        <f>Meistersch.!T2</f>
        <v>Kreuzlingen</v>
      </c>
      <c r="M29" s="11"/>
      <c r="N29" s="11"/>
      <c r="O29" s="11"/>
      <c r="P29" s="11"/>
      <c r="Q29" s="11"/>
      <c r="R29" s="11" t="s">
        <v>45</v>
      </c>
      <c r="S29" s="11"/>
      <c r="T29" s="11"/>
    </row>
    <row r="30" spans="1:23" ht="15" thickBot="1" x14ac:dyDescent="0.25"/>
    <row r="31" spans="1:23" s="26" customFormat="1" ht="19.5" customHeight="1" thickBot="1" x14ac:dyDescent="0.25">
      <c r="A31" s="28"/>
      <c r="B31" s="29"/>
      <c r="C31" s="29"/>
      <c r="D31" s="29"/>
      <c r="E31" s="29"/>
      <c r="F31" s="30"/>
      <c r="G31" s="25"/>
      <c r="H31" s="28"/>
      <c r="I31" s="29"/>
      <c r="J31" s="29"/>
      <c r="K31" s="30"/>
      <c r="V31" s="27">
        <f>Meistersch.!T6</f>
        <v>93</v>
      </c>
      <c r="W31" s="27"/>
    </row>
    <row r="33" spans="1:23" ht="15" x14ac:dyDescent="0.25">
      <c r="A33" s="14" t="str">
        <f>Meistersch.!V2</f>
        <v>Bussnang</v>
      </c>
      <c r="M33" s="11"/>
      <c r="N33" s="11"/>
      <c r="O33" s="11"/>
      <c r="P33" s="11"/>
      <c r="Q33" s="11"/>
      <c r="R33" s="11" t="s">
        <v>45</v>
      </c>
      <c r="S33" s="11"/>
      <c r="T33" s="11"/>
    </row>
    <row r="34" spans="1:23" ht="15" thickBot="1" x14ac:dyDescent="0.25"/>
    <row r="35" spans="1:23" s="26" customFormat="1" ht="19.5" customHeight="1" thickBot="1" x14ac:dyDescent="0.25">
      <c r="A35" s="28"/>
      <c r="B35" s="29"/>
      <c r="C35" s="29"/>
      <c r="D35" s="29"/>
      <c r="E35" s="29"/>
      <c r="F35" s="30"/>
      <c r="G35" s="25"/>
      <c r="H35" s="28"/>
      <c r="I35" s="29"/>
      <c r="J35" s="29"/>
      <c r="K35" s="30"/>
      <c r="V35" s="27">
        <f>Meistersch.!V6</f>
        <v>97</v>
      </c>
      <c r="W35" s="27"/>
    </row>
    <row r="37" spans="1:23" ht="15" x14ac:dyDescent="0.25">
      <c r="A37" s="14" t="str">
        <f>Meistersch.!X2</f>
        <v>Kurzdorf / Langdorf</v>
      </c>
      <c r="M37" s="11"/>
      <c r="N37" s="11"/>
      <c r="O37" s="11"/>
      <c r="P37" s="11"/>
      <c r="Q37" s="11"/>
      <c r="R37" s="11" t="s">
        <v>45</v>
      </c>
      <c r="S37" s="11"/>
      <c r="T37" s="11"/>
    </row>
    <row r="38" spans="1:23" ht="15" thickBot="1" x14ac:dyDescent="0.25"/>
    <row r="39" spans="1:23" s="26" customFormat="1" ht="19.5" customHeight="1" thickBot="1" x14ac:dyDescent="0.25">
      <c r="A39" s="28"/>
      <c r="B39" s="29"/>
      <c r="C39" s="29"/>
      <c r="D39" s="29"/>
      <c r="E39" s="29"/>
      <c r="F39" s="30"/>
      <c r="G39" s="25"/>
      <c r="H39" s="28"/>
      <c r="I39" s="29"/>
      <c r="J39" s="29"/>
      <c r="K39" s="30"/>
      <c r="V39" s="27">
        <f>Meistersch.!X6</f>
        <v>94</v>
      </c>
      <c r="W39" s="27"/>
    </row>
    <row r="42" spans="1:23" ht="15" x14ac:dyDescent="0.25">
      <c r="A42" s="14">
        <f>Meistersch.!Z2</f>
        <v>0</v>
      </c>
      <c r="M42" s="11"/>
      <c r="N42" s="11"/>
      <c r="O42" s="11"/>
      <c r="P42" s="11"/>
      <c r="Q42" s="11"/>
      <c r="R42" s="11" t="s">
        <v>45</v>
      </c>
      <c r="S42" s="11"/>
      <c r="T42" s="11"/>
    </row>
    <row r="43" spans="1:23" ht="15" thickBot="1" x14ac:dyDescent="0.25"/>
    <row r="44" spans="1:23" ht="15" thickBot="1" x14ac:dyDescent="0.25">
      <c r="A44" s="28"/>
      <c r="B44" s="29"/>
      <c r="C44" s="29"/>
      <c r="D44" s="29"/>
      <c r="E44" s="29"/>
      <c r="F44" s="30"/>
      <c r="G44" s="25"/>
      <c r="H44" s="28"/>
      <c r="I44" s="29"/>
      <c r="J44" s="29"/>
      <c r="K44" s="30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7">
        <f>Meistersch.!Z6</f>
        <v>0</v>
      </c>
      <c r="W44" s="27"/>
    </row>
    <row r="46" spans="1:23" ht="15" x14ac:dyDescent="0.25">
      <c r="A46" s="14">
        <f>Meistersch.!AB2</f>
        <v>0</v>
      </c>
      <c r="M46" s="11"/>
      <c r="N46" s="11"/>
      <c r="O46" s="11"/>
      <c r="P46" s="11"/>
      <c r="Q46" s="11"/>
      <c r="R46" s="11" t="s">
        <v>45</v>
      </c>
      <c r="S46" s="11"/>
      <c r="T46" s="11"/>
    </row>
    <row r="47" spans="1:23" ht="15" thickBot="1" x14ac:dyDescent="0.25"/>
    <row r="48" spans="1:23" s="26" customFormat="1" ht="19.5" customHeight="1" thickBot="1" x14ac:dyDescent="0.25">
      <c r="A48" s="28"/>
      <c r="B48" s="29"/>
      <c r="C48" s="29"/>
      <c r="D48" s="29"/>
      <c r="E48" s="29"/>
      <c r="F48" s="30"/>
      <c r="G48" s="25"/>
      <c r="H48" s="28"/>
      <c r="I48" s="29"/>
      <c r="J48" s="29"/>
      <c r="K48" s="30"/>
      <c r="V48" s="27">
        <f>Meistersch.!AB6</f>
        <v>0</v>
      </c>
      <c r="W48" s="27"/>
    </row>
    <row r="49" spans="1:23" s="26" customFormat="1" ht="19.5" customHeight="1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V49" s="25"/>
      <c r="W49" s="25"/>
    </row>
    <row r="50" spans="1:23" ht="15" x14ac:dyDescent="0.25">
      <c r="A50" s="14">
        <f>Meistersch.!AD2</f>
        <v>0</v>
      </c>
      <c r="M50" s="11"/>
      <c r="N50" s="11"/>
      <c r="O50" s="11"/>
      <c r="P50" s="11"/>
      <c r="Q50" s="11"/>
      <c r="R50" s="11" t="s">
        <v>45</v>
      </c>
      <c r="S50" s="11"/>
      <c r="T50" s="11"/>
    </row>
    <row r="51" spans="1:23" ht="15" thickBot="1" x14ac:dyDescent="0.25"/>
    <row r="52" spans="1:23" s="26" customFormat="1" ht="19.5" customHeight="1" thickBot="1" x14ac:dyDescent="0.25">
      <c r="A52" s="28"/>
      <c r="B52" s="29"/>
      <c r="C52" s="29"/>
      <c r="D52" s="29"/>
      <c r="E52" s="29"/>
      <c r="F52" s="30"/>
      <c r="G52" s="25"/>
      <c r="H52" s="28"/>
      <c r="I52" s="29"/>
      <c r="J52" s="29"/>
      <c r="K52" s="30"/>
      <c r="V52" s="27">
        <f>Meistersch.!AD6</f>
        <v>0</v>
      </c>
      <c r="W52" s="27"/>
    </row>
    <row r="53" spans="1:23" s="12" customFormat="1" ht="6.75" customHeight="1" x14ac:dyDescent="0.2"/>
  </sheetData>
  <phoneticPr fontId="0" type="noConversion"/>
  <pageMargins left="0.28000000000000003" right="0.32" top="0.984251969" bottom="0.984251969" header="0.4921259845" footer="0.4921259845"/>
  <pageSetup paperSize="9" scale="75" orientation="portrait" horizontalDpi="4294967293" vertic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3"/>
  <sheetViews>
    <sheetView zoomScale="70" workbookViewId="0">
      <selection activeCell="J34" sqref="J34"/>
    </sheetView>
  </sheetViews>
  <sheetFormatPr baseColWidth="10" defaultRowHeight="14.25" x14ac:dyDescent="0.2"/>
  <cols>
    <col min="1" max="12" width="4.77734375" style="10" customWidth="1"/>
    <col min="13" max="22" width="4.33203125" style="10" customWidth="1"/>
    <col min="23" max="23" width="9.109375" style="10" customWidth="1"/>
    <col min="24" max="16384" width="11.5546875" style="10"/>
  </cols>
  <sheetData>
    <row r="1" spans="1:23" ht="23.25" x14ac:dyDescent="0.35">
      <c r="A1" s="19" t="s">
        <v>62</v>
      </c>
    </row>
    <row r="2" spans="1:23" ht="23.25" x14ac:dyDescent="0.35">
      <c r="A2" s="13"/>
    </row>
    <row r="3" spans="1:23" s="17" customFormat="1" ht="18" x14ac:dyDescent="0.25">
      <c r="A3" s="16" t="s">
        <v>41</v>
      </c>
      <c r="C3" s="17" t="str">
        <f>Meistersch.!B7</f>
        <v>Kornmaier</v>
      </c>
      <c r="G3" s="16" t="s">
        <v>40</v>
      </c>
      <c r="J3" s="17" t="str">
        <f>Meistersch.!C7</f>
        <v xml:space="preserve">Beat </v>
      </c>
    </row>
    <row r="5" spans="1:23" ht="70.5" customHeight="1" x14ac:dyDescent="0.25">
      <c r="A5" s="14" t="str">
        <f>Meistersch.!N2</f>
        <v xml:space="preserve">Verbandsschiessen    </v>
      </c>
      <c r="M5" s="11"/>
      <c r="N5" s="11"/>
      <c r="O5" s="11"/>
      <c r="P5" s="11"/>
      <c r="Q5" s="11"/>
      <c r="R5" s="11" t="s">
        <v>45</v>
      </c>
      <c r="S5" s="11"/>
      <c r="T5" s="11"/>
      <c r="V5" s="15" t="s">
        <v>34</v>
      </c>
      <c r="W5" s="15" t="s">
        <v>33</v>
      </c>
    </row>
    <row r="6" spans="1:23" ht="15" thickBot="1" x14ac:dyDescent="0.25"/>
    <row r="7" spans="1:23" s="26" customFormat="1" ht="19.5" customHeight="1" thickBot="1" x14ac:dyDescent="0.25">
      <c r="A7" s="28"/>
      <c r="B7" s="29"/>
      <c r="C7" s="29"/>
      <c r="D7" s="29"/>
      <c r="E7" s="29"/>
      <c r="F7" s="30"/>
      <c r="G7" s="25"/>
      <c r="H7" s="28"/>
      <c r="I7" s="29"/>
      <c r="J7" s="29"/>
      <c r="K7" s="30"/>
      <c r="L7" s="25"/>
      <c r="M7" s="25"/>
      <c r="N7" s="25"/>
      <c r="O7" s="25"/>
      <c r="P7" s="25"/>
      <c r="Q7" s="25"/>
      <c r="R7" s="25"/>
      <c r="S7" s="25"/>
      <c r="T7" s="25"/>
      <c r="V7" s="27">
        <f>Meistersch.!N7</f>
        <v>93</v>
      </c>
      <c r="W7" s="27"/>
    </row>
    <row r="8" spans="1:23" ht="15" thickBot="1" x14ac:dyDescent="0.25"/>
    <row r="9" spans="1:23" ht="15.75" thickBot="1" x14ac:dyDescent="0.3">
      <c r="A9" s="14" t="str">
        <f>Meistersch.!H2</f>
        <v xml:space="preserve">Feldschiessen         </v>
      </c>
      <c r="M9" s="11"/>
      <c r="N9" s="11"/>
      <c r="O9" s="11"/>
      <c r="P9" s="11"/>
      <c r="Q9" s="11"/>
      <c r="R9" s="11" t="s">
        <v>51</v>
      </c>
      <c r="S9" s="11"/>
      <c r="T9" s="11"/>
      <c r="V9" s="27">
        <f>Meistersch.!H7</f>
        <v>66</v>
      </c>
      <c r="W9" s="25"/>
    </row>
    <row r="10" spans="1:23" ht="15" thickBot="1" x14ac:dyDescent="0.25"/>
    <row r="11" spans="1:23" ht="15.75" thickBot="1" x14ac:dyDescent="0.3">
      <c r="A11" s="14" t="str">
        <f>Meistersch.!$F$2</f>
        <v>Bundesprogramm</v>
      </c>
      <c r="V11" s="27">
        <f>Meistersch.!F7</f>
        <v>79</v>
      </c>
    </row>
    <row r="12" spans="1:23" ht="19.5" customHeight="1" x14ac:dyDescent="0.2"/>
    <row r="13" spans="1:23" ht="15" x14ac:dyDescent="0.25">
      <c r="A13" s="14" t="str">
        <f>Meistersch.!P2</f>
        <v>Einzelwettsch. 20er. Progr</v>
      </c>
      <c r="L13" s="11"/>
      <c r="M13" s="11"/>
      <c r="N13" s="11"/>
      <c r="O13" s="10" t="s">
        <v>67</v>
      </c>
      <c r="P13" s="11"/>
      <c r="Q13" s="11"/>
      <c r="S13" s="11"/>
      <c r="T13" s="11"/>
    </row>
    <row r="14" spans="1:23" ht="15" thickBot="1" x14ac:dyDescent="0.25"/>
    <row r="15" spans="1:23" s="26" customFormat="1" ht="19.5" customHeight="1" thickBot="1" x14ac:dyDescent="0.25">
      <c r="A15" s="28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31"/>
      <c r="S15" s="29"/>
      <c r="T15" s="30"/>
      <c r="V15" s="27">
        <f>Meistersch.!P7</f>
        <v>181</v>
      </c>
      <c r="W15" s="27"/>
    </row>
    <row r="16" spans="1:23" s="26" customFormat="1" ht="19.5" customHeight="1" x14ac:dyDescent="0.2">
      <c r="A16" s="40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V16" s="37"/>
      <c r="W16" s="25"/>
    </row>
    <row r="17" spans="1:23" ht="15" x14ac:dyDescent="0.25">
      <c r="A17" s="38" t="str">
        <f>Meistersch.!J2</f>
        <v>Kant Feldstich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M17" s="39"/>
      <c r="N17" s="39"/>
      <c r="O17" s="39"/>
      <c r="P17" s="39"/>
      <c r="Q17" s="39"/>
      <c r="R17" s="39" t="s">
        <v>36</v>
      </c>
      <c r="S17" s="39"/>
      <c r="T17" s="39"/>
      <c r="U17" s="12"/>
      <c r="V17" s="12"/>
    </row>
    <row r="18" spans="1:23" ht="15" thickBot="1" x14ac:dyDescent="0.25"/>
    <row r="19" spans="1:23" s="26" customFormat="1" ht="19.5" customHeight="1" thickBot="1" x14ac:dyDescent="0.25">
      <c r="A19" s="28"/>
      <c r="B19" s="29"/>
      <c r="C19" s="29"/>
      <c r="D19" s="30"/>
      <c r="F19" s="28"/>
      <c r="G19" s="29"/>
      <c r="H19" s="29"/>
      <c r="I19" s="30"/>
      <c r="J19" s="25"/>
      <c r="V19" s="27">
        <f>Meistersch.!J7</f>
        <v>72</v>
      </c>
      <c r="W19" s="27"/>
    </row>
    <row r="21" spans="1:23" ht="15" x14ac:dyDescent="0.25">
      <c r="A21" s="14" t="str">
        <f>Meistersch.!L2</f>
        <v>Kant Standstich</v>
      </c>
      <c r="M21" s="11"/>
      <c r="N21" s="11"/>
      <c r="O21" s="11"/>
      <c r="P21" s="11"/>
      <c r="Q21" s="11"/>
      <c r="R21" s="11" t="s">
        <v>35</v>
      </c>
      <c r="S21" s="11"/>
      <c r="T21" s="11"/>
    </row>
    <row r="22" spans="1:23" ht="15" thickBot="1" x14ac:dyDescent="0.25"/>
    <row r="23" spans="1:23" s="26" customFormat="1" ht="19.5" customHeight="1" thickBot="1" x14ac:dyDescent="0.25">
      <c r="A23" s="28"/>
      <c r="B23" s="29"/>
      <c r="C23" s="29"/>
      <c r="D23" s="29"/>
      <c r="E23" s="29"/>
      <c r="F23" s="31"/>
      <c r="G23" s="29"/>
      <c r="H23" s="29"/>
      <c r="I23" s="29"/>
      <c r="J23" s="30"/>
      <c r="V23" s="27">
        <f>Meistersch.!L7</f>
        <v>88</v>
      </c>
      <c r="W23" s="27"/>
    </row>
    <row r="25" spans="1:23" ht="15" x14ac:dyDescent="0.25">
      <c r="A25" s="14" t="str">
        <f>Meistersch.!R2</f>
        <v>Vancouver Stich</v>
      </c>
      <c r="M25" s="11"/>
      <c r="N25" s="11"/>
      <c r="O25" s="11"/>
      <c r="P25" s="11"/>
      <c r="Q25" s="11"/>
      <c r="R25" s="11" t="s">
        <v>35</v>
      </c>
      <c r="S25" s="11"/>
      <c r="T25" s="11"/>
    </row>
    <row r="26" spans="1:23" ht="15" thickBot="1" x14ac:dyDescent="0.25"/>
    <row r="27" spans="1:23" s="26" customFormat="1" ht="19.5" customHeight="1" thickBot="1" x14ac:dyDescent="0.25">
      <c r="A27" s="28"/>
      <c r="B27" s="29"/>
      <c r="C27" s="29"/>
      <c r="D27" s="29"/>
      <c r="E27" s="29"/>
      <c r="F27" s="29"/>
      <c r="G27" s="29"/>
      <c r="H27" s="29"/>
      <c r="I27" s="29"/>
      <c r="J27" s="30"/>
      <c r="K27" s="25"/>
      <c r="L27" s="25"/>
      <c r="M27" s="25"/>
      <c r="N27" s="25"/>
      <c r="O27" s="25"/>
      <c r="P27" s="25"/>
      <c r="Q27" s="25"/>
      <c r="R27" s="25"/>
      <c r="S27" s="25"/>
      <c r="T27" s="25"/>
      <c r="V27" s="27">
        <f>Meistersch.!R7</f>
        <v>87</v>
      </c>
      <c r="W27" s="27"/>
    </row>
    <row r="29" spans="1:23" ht="15" x14ac:dyDescent="0.25">
      <c r="A29" s="14" t="str">
        <f>Meistersch.!T2</f>
        <v>Kreuzlingen</v>
      </c>
      <c r="M29" s="11"/>
      <c r="N29" s="11"/>
      <c r="O29" s="11"/>
      <c r="P29" s="11"/>
      <c r="Q29" s="11"/>
      <c r="R29" s="11" t="s">
        <v>45</v>
      </c>
      <c r="S29" s="11"/>
      <c r="T29" s="11"/>
    </row>
    <row r="30" spans="1:23" ht="15" thickBot="1" x14ac:dyDescent="0.25"/>
    <row r="31" spans="1:23" s="26" customFormat="1" ht="19.5" customHeight="1" thickBot="1" x14ac:dyDescent="0.25">
      <c r="A31" s="28"/>
      <c r="B31" s="29"/>
      <c r="C31" s="29"/>
      <c r="D31" s="29"/>
      <c r="E31" s="29"/>
      <c r="F31" s="30"/>
      <c r="G31" s="25"/>
      <c r="H31" s="28"/>
      <c r="I31" s="29"/>
      <c r="J31" s="29"/>
      <c r="K31" s="30"/>
      <c r="V31" s="27">
        <f>Meistersch.!T7</f>
        <v>91</v>
      </c>
      <c r="W31" s="27"/>
    </row>
    <row r="33" spans="1:23" ht="15" x14ac:dyDescent="0.25">
      <c r="A33" s="14" t="str">
        <f>Meistersch.!V2</f>
        <v>Bussnang</v>
      </c>
      <c r="M33" s="11"/>
      <c r="N33" s="11"/>
      <c r="O33" s="11"/>
      <c r="P33" s="11"/>
      <c r="Q33" s="11"/>
      <c r="R33" s="11" t="s">
        <v>45</v>
      </c>
      <c r="S33" s="11"/>
      <c r="T33" s="11"/>
    </row>
    <row r="34" spans="1:23" ht="15" thickBot="1" x14ac:dyDescent="0.25"/>
    <row r="35" spans="1:23" s="26" customFormat="1" ht="19.5" customHeight="1" thickBot="1" x14ac:dyDescent="0.25">
      <c r="A35" s="28"/>
      <c r="B35" s="29"/>
      <c r="C35" s="29"/>
      <c r="D35" s="29"/>
      <c r="E35" s="29"/>
      <c r="F35" s="30"/>
      <c r="G35" s="25"/>
      <c r="H35" s="28"/>
      <c r="I35" s="29"/>
      <c r="J35" s="29"/>
      <c r="K35" s="30"/>
      <c r="V35" s="27">
        <f>Meistersch.!V7</f>
        <v>87</v>
      </c>
      <c r="W35" s="27"/>
    </row>
    <row r="37" spans="1:23" ht="15" x14ac:dyDescent="0.25">
      <c r="A37" s="14" t="str">
        <f>Meistersch.!X2</f>
        <v>Kurzdorf / Langdorf</v>
      </c>
      <c r="M37" s="11"/>
      <c r="N37" s="11"/>
      <c r="O37" s="11"/>
      <c r="P37" s="11"/>
      <c r="Q37" s="11"/>
      <c r="R37" s="11" t="s">
        <v>45</v>
      </c>
      <c r="S37" s="11"/>
      <c r="T37" s="11"/>
    </row>
    <row r="38" spans="1:23" ht="15" thickBot="1" x14ac:dyDescent="0.25"/>
    <row r="39" spans="1:23" s="26" customFormat="1" ht="19.5" customHeight="1" thickBot="1" x14ac:dyDescent="0.25">
      <c r="A39" s="28"/>
      <c r="B39" s="29"/>
      <c r="C39" s="29"/>
      <c r="D39" s="29"/>
      <c r="E39" s="29"/>
      <c r="F39" s="30"/>
      <c r="G39" s="25"/>
      <c r="H39" s="28"/>
      <c r="I39" s="29"/>
      <c r="J39" s="29"/>
      <c r="K39" s="30"/>
      <c r="V39" s="27">
        <f>Meistersch.!X7</f>
        <v>89</v>
      </c>
      <c r="W39" s="27"/>
    </row>
    <row r="42" spans="1:23" ht="15" x14ac:dyDescent="0.25">
      <c r="A42" s="14">
        <f>Meistersch.!Z2</f>
        <v>0</v>
      </c>
      <c r="M42" s="11"/>
      <c r="N42" s="11"/>
      <c r="O42" s="11"/>
      <c r="P42" s="11"/>
      <c r="Q42" s="11"/>
      <c r="R42" s="11" t="s">
        <v>45</v>
      </c>
      <c r="S42" s="11"/>
      <c r="T42" s="11"/>
    </row>
    <row r="43" spans="1:23" ht="15" thickBot="1" x14ac:dyDescent="0.25"/>
    <row r="44" spans="1:23" ht="15" thickBot="1" x14ac:dyDescent="0.25">
      <c r="A44" s="28"/>
      <c r="B44" s="29"/>
      <c r="C44" s="29"/>
      <c r="D44" s="29"/>
      <c r="E44" s="29"/>
      <c r="F44" s="30"/>
      <c r="G44" s="25"/>
      <c r="H44" s="28"/>
      <c r="I44" s="29"/>
      <c r="J44" s="29"/>
      <c r="K44" s="30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7">
        <f>Meistersch.!Z7</f>
        <v>0</v>
      </c>
      <c r="W44" s="27"/>
    </row>
    <row r="46" spans="1:23" ht="15" x14ac:dyDescent="0.25">
      <c r="A46" s="14">
        <f>Meistersch.!AB2</f>
        <v>0</v>
      </c>
      <c r="M46" s="11"/>
      <c r="N46" s="11"/>
      <c r="O46" s="11"/>
      <c r="P46" s="11"/>
      <c r="Q46" s="11"/>
      <c r="R46" s="11" t="s">
        <v>45</v>
      </c>
      <c r="S46" s="11"/>
      <c r="T46" s="11"/>
    </row>
    <row r="47" spans="1:23" ht="15" thickBot="1" x14ac:dyDescent="0.25"/>
    <row r="48" spans="1:23" s="26" customFormat="1" ht="19.5" customHeight="1" thickBot="1" x14ac:dyDescent="0.25">
      <c r="A48" s="28"/>
      <c r="B48" s="29"/>
      <c r="C48" s="29"/>
      <c r="D48" s="29"/>
      <c r="E48" s="29"/>
      <c r="F48" s="30"/>
      <c r="G48" s="25"/>
      <c r="H48" s="28"/>
      <c r="I48" s="29"/>
      <c r="J48" s="29"/>
      <c r="K48" s="30"/>
      <c r="V48" s="27">
        <f>Meistersch.!AB7</f>
        <v>0</v>
      </c>
      <c r="W48" s="27"/>
    </row>
    <row r="49" spans="1:23" s="26" customFormat="1" ht="19.5" customHeight="1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V49" s="25"/>
      <c r="W49" s="25"/>
    </row>
    <row r="50" spans="1:23" ht="15" x14ac:dyDescent="0.25">
      <c r="A50" s="14">
        <f>Meistersch.!AD2</f>
        <v>0</v>
      </c>
      <c r="M50" s="11"/>
      <c r="N50" s="11"/>
      <c r="O50" s="11"/>
      <c r="P50" s="11"/>
      <c r="Q50" s="11"/>
      <c r="R50" s="11" t="s">
        <v>45</v>
      </c>
      <c r="S50" s="11"/>
      <c r="T50" s="11"/>
    </row>
    <row r="51" spans="1:23" ht="15" thickBot="1" x14ac:dyDescent="0.25"/>
    <row r="52" spans="1:23" s="26" customFormat="1" ht="19.5" customHeight="1" thickBot="1" x14ac:dyDescent="0.25">
      <c r="A52" s="28"/>
      <c r="B52" s="29"/>
      <c r="C52" s="29"/>
      <c r="D52" s="29"/>
      <c r="E52" s="29"/>
      <c r="F52" s="30"/>
      <c r="G52" s="25"/>
      <c r="H52" s="28"/>
      <c r="I52" s="29"/>
      <c r="J52" s="29"/>
      <c r="K52" s="30"/>
      <c r="V52" s="27">
        <f>Meistersch.!AD7</f>
        <v>0</v>
      </c>
      <c r="W52" s="27"/>
    </row>
    <row r="53" spans="1:23" s="12" customFormat="1" ht="6.75" customHeight="1" x14ac:dyDescent="0.2"/>
  </sheetData>
  <phoneticPr fontId="0" type="noConversion"/>
  <pageMargins left="0.26" right="0.16" top="0.984251969" bottom="0.984251969" header="0.4921259845" footer="0.4921259845"/>
  <pageSetup paperSize="9" scale="76" orientation="portrait" horizontalDpi="4294967293" vertic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3"/>
  <sheetViews>
    <sheetView zoomScale="70" workbookViewId="0">
      <selection activeCell="J34" sqref="J34"/>
    </sheetView>
  </sheetViews>
  <sheetFormatPr baseColWidth="10" defaultRowHeight="14.25" x14ac:dyDescent="0.2"/>
  <cols>
    <col min="1" max="12" width="4.77734375" style="10" customWidth="1"/>
    <col min="13" max="22" width="4.33203125" style="10" customWidth="1"/>
    <col min="23" max="23" width="7.5546875" style="10" customWidth="1"/>
    <col min="24" max="16384" width="11.5546875" style="10"/>
  </cols>
  <sheetData>
    <row r="1" spans="1:23" ht="23.25" x14ac:dyDescent="0.35">
      <c r="A1" s="19" t="s">
        <v>62</v>
      </c>
    </row>
    <row r="2" spans="1:23" ht="23.25" x14ac:dyDescent="0.35">
      <c r="A2" s="13"/>
    </row>
    <row r="3" spans="1:23" s="17" customFormat="1" ht="18" x14ac:dyDescent="0.25">
      <c r="A3" s="16" t="s">
        <v>41</v>
      </c>
      <c r="C3" s="17" t="str">
        <f>Meistersch.!B8</f>
        <v>Fröhlich</v>
      </c>
      <c r="G3" s="16" t="s">
        <v>40</v>
      </c>
      <c r="J3" s="17" t="str">
        <f>Meistersch.!C8</f>
        <v>Walter</v>
      </c>
    </row>
    <row r="5" spans="1:23" ht="70.5" customHeight="1" x14ac:dyDescent="0.25">
      <c r="A5" s="14" t="str">
        <f>Meistersch.!N2</f>
        <v xml:space="preserve">Verbandsschiessen    </v>
      </c>
      <c r="M5" s="11"/>
      <c r="N5" s="11"/>
      <c r="O5" s="11"/>
      <c r="P5" s="11"/>
      <c r="Q5" s="11"/>
      <c r="R5" s="11" t="s">
        <v>45</v>
      </c>
      <c r="S5" s="11"/>
      <c r="T5" s="11"/>
      <c r="V5" s="15" t="s">
        <v>34</v>
      </c>
      <c r="W5" s="15" t="s">
        <v>33</v>
      </c>
    </row>
    <row r="6" spans="1:23" ht="15" thickBot="1" x14ac:dyDescent="0.25"/>
    <row r="7" spans="1:23" s="26" customFormat="1" ht="19.5" customHeight="1" thickBot="1" x14ac:dyDescent="0.25">
      <c r="A7" s="28"/>
      <c r="B7" s="29"/>
      <c r="C7" s="29"/>
      <c r="D7" s="29"/>
      <c r="E7" s="29"/>
      <c r="F7" s="30"/>
      <c r="G7" s="25"/>
      <c r="H7" s="28"/>
      <c r="I7" s="29"/>
      <c r="J7" s="29"/>
      <c r="K7" s="30"/>
      <c r="L7" s="25"/>
      <c r="M7" s="25"/>
      <c r="N7" s="25"/>
      <c r="O7" s="25"/>
      <c r="P7" s="25"/>
      <c r="Q7" s="25"/>
      <c r="R7" s="25"/>
      <c r="S7" s="25"/>
      <c r="T7" s="25"/>
      <c r="V7" s="27">
        <f>Meistersch.!N8</f>
        <v>88</v>
      </c>
      <c r="W7" s="27"/>
    </row>
    <row r="8" spans="1:23" ht="15" thickBot="1" x14ac:dyDescent="0.25"/>
    <row r="9" spans="1:23" ht="15.75" thickBot="1" x14ac:dyDescent="0.3">
      <c r="A9" s="14" t="str">
        <f>Meistersch.!H2</f>
        <v xml:space="preserve">Feldschiessen         </v>
      </c>
      <c r="M9" s="11"/>
      <c r="N9" s="11"/>
      <c r="O9" s="11"/>
      <c r="P9" s="11"/>
      <c r="Q9" s="11"/>
      <c r="R9" s="11" t="s">
        <v>51</v>
      </c>
      <c r="S9" s="11"/>
      <c r="T9" s="11"/>
      <c r="V9" s="27">
        <f>Meistersch.!H8</f>
        <v>62</v>
      </c>
      <c r="W9" s="25"/>
    </row>
    <row r="10" spans="1:23" ht="15" thickBot="1" x14ac:dyDescent="0.25"/>
    <row r="11" spans="1:23" ht="15.75" thickBot="1" x14ac:dyDescent="0.3">
      <c r="A11" s="14" t="str">
        <f>Meistersch.!$F$2</f>
        <v>Bundesprogramm</v>
      </c>
      <c r="V11" s="27">
        <f>Meistersch.!F8</f>
        <v>78</v>
      </c>
    </row>
    <row r="12" spans="1:23" ht="19.5" customHeight="1" x14ac:dyDescent="0.2"/>
    <row r="13" spans="1:23" ht="15" x14ac:dyDescent="0.25">
      <c r="A13" s="14" t="str">
        <f>Meistersch.!P2</f>
        <v>Einzelwettsch. 20er. Progr</v>
      </c>
      <c r="L13" s="11"/>
      <c r="M13" s="11"/>
      <c r="N13" s="11"/>
      <c r="O13" s="10" t="s">
        <v>67</v>
      </c>
      <c r="P13" s="11"/>
      <c r="Q13" s="11"/>
      <c r="S13" s="11"/>
      <c r="T13" s="11"/>
    </row>
    <row r="14" spans="1:23" ht="15" thickBot="1" x14ac:dyDescent="0.25"/>
    <row r="15" spans="1:23" s="26" customFormat="1" ht="19.5" customHeight="1" thickBot="1" x14ac:dyDescent="0.25">
      <c r="A15" s="28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31"/>
      <c r="S15" s="29"/>
      <c r="T15" s="30"/>
      <c r="V15" s="27">
        <f>Meistersch.!P8</f>
        <v>179</v>
      </c>
      <c r="W15" s="27"/>
    </row>
    <row r="16" spans="1:23" s="26" customFormat="1" ht="19.5" customHeight="1" x14ac:dyDescent="0.2">
      <c r="A16" s="40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V16" s="37"/>
      <c r="W16" s="25"/>
    </row>
    <row r="17" spans="1:23" ht="15" x14ac:dyDescent="0.25">
      <c r="A17" s="38" t="str">
        <f>Meistersch.!J2</f>
        <v>Kant Feldstich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M17" s="39"/>
      <c r="N17" s="39"/>
      <c r="O17" s="39"/>
      <c r="P17" s="39"/>
      <c r="Q17" s="39"/>
      <c r="R17" s="39" t="s">
        <v>36</v>
      </c>
      <c r="S17" s="39"/>
      <c r="T17" s="39"/>
      <c r="U17" s="12"/>
      <c r="V17" s="12"/>
    </row>
    <row r="18" spans="1:23" ht="15" thickBot="1" x14ac:dyDescent="0.25"/>
    <row r="19" spans="1:23" s="26" customFormat="1" ht="19.5" customHeight="1" thickBot="1" x14ac:dyDescent="0.25">
      <c r="A19" s="28"/>
      <c r="B19" s="29"/>
      <c r="C19" s="29"/>
      <c r="D19" s="30"/>
      <c r="F19" s="28"/>
      <c r="G19" s="29"/>
      <c r="H19" s="29"/>
      <c r="I19" s="30"/>
      <c r="J19" s="25"/>
      <c r="V19" s="27">
        <f>Meistersch.!J8</f>
        <v>73</v>
      </c>
      <c r="W19" s="27"/>
    </row>
    <row r="21" spans="1:23" ht="15" x14ac:dyDescent="0.25">
      <c r="A21" s="14" t="str">
        <f>Meistersch.!L2</f>
        <v>Kant Standstich</v>
      </c>
      <c r="M21" s="11"/>
      <c r="N21" s="11"/>
      <c r="O21" s="11"/>
      <c r="P21" s="11"/>
      <c r="Q21" s="11"/>
      <c r="R21" s="11" t="s">
        <v>35</v>
      </c>
      <c r="S21" s="11"/>
      <c r="T21" s="11"/>
    </row>
    <row r="22" spans="1:23" ht="15" thickBot="1" x14ac:dyDescent="0.25"/>
    <row r="23" spans="1:23" s="26" customFormat="1" ht="19.5" customHeight="1" thickBot="1" x14ac:dyDescent="0.25">
      <c r="A23" s="28"/>
      <c r="B23" s="29"/>
      <c r="C23" s="29"/>
      <c r="D23" s="29"/>
      <c r="E23" s="29"/>
      <c r="F23" s="31"/>
      <c r="G23" s="29"/>
      <c r="H23" s="29"/>
      <c r="I23" s="29"/>
      <c r="J23" s="30"/>
      <c r="V23" s="27">
        <f>Meistersch.!L8</f>
        <v>88</v>
      </c>
      <c r="W23" s="27"/>
    </row>
    <row r="25" spans="1:23" ht="15" x14ac:dyDescent="0.25">
      <c r="A25" s="14" t="str">
        <f>Meistersch.!R2</f>
        <v>Vancouver Stich</v>
      </c>
      <c r="M25" s="11"/>
      <c r="N25" s="11"/>
      <c r="O25" s="11"/>
      <c r="P25" s="11"/>
      <c r="Q25" s="11"/>
      <c r="R25" s="11" t="s">
        <v>35</v>
      </c>
      <c r="S25" s="11"/>
      <c r="T25" s="11"/>
    </row>
    <row r="26" spans="1:23" ht="15" thickBot="1" x14ac:dyDescent="0.25"/>
    <row r="27" spans="1:23" s="26" customFormat="1" ht="19.5" customHeight="1" thickBot="1" x14ac:dyDescent="0.25">
      <c r="A27" s="28"/>
      <c r="B27" s="29"/>
      <c r="C27" s="29"/>
      <c r="D27" s="29"/>
      <c r="E27" s="29"/>
      <c r="F27" s="29"/>
      <c r="G27" s="29"/>
      <c r="H27" s="29"/>
      <c r="I27" s="29"/>
      <c r="J27" s="30"/>
      <c r="K27" s="25"/>
      <c r="L27" s="25"/>
      <c r="M27" s="25"/>
      <c r="N27" s="25"/>
      <c r="O27" s="25"/>
      <c r="P27" s="25"/>
      <c r="Q27" s="25"/>
      <c r="R27" s="25"/>
      <c r="S27" s="25"/>
      <c r="T27" s="25"/>
      <c r="V27" s="27">
        <f>Meistersch.!R8</f>
        <v>90</v>
      </c>
      <c r="W27" s="27"/>
    </row>
    <row r="29" spans="1:23" ht="15" x14ac:dyDescent="0.25">
      <c r="A29" s="14" t="str">
        <f>Meistersch.!T2</f>
        <v>Kreuzlingen</v>
      </c>
      <c r="M29" s="11"/>
      <c r="N29" s="11"/>
      <c r="O29" s="11"/>
      <c r="P29" s="11"/>
      <c r="Q29" s="11"/>
      <c r="R29" s="11" t="s">
        <v>45</v>
      </c>
      <c r="S29" s="11"/>
      <c r="T29" s="11"/>
    </row>
    <row r="30" spans="1:23" ht="15" thickBot="1" x14ac:dyDescent="0.25"/>
    <row r="31" spans="1:23" s="26" customFormat="1" ht="19.5" customHeight="1" thickBot="1" x14ac:dyDescent="0.25">
      <c r="A31" s="28"/>
      <c r="B31" s="29"/>
      <c r="C31" s="29"/>
      <c r="D31" s="29"/>
      <c r="E31" s="29"/>
      <c r="F31" s="30"/>
      <c r="G31" s="25"/>
      <c r="H31" s="28"/>
      <c r="I31" s="29"/>
      <c r="J31" s="29"/>
      <c r="K31" s="30"/>
      <c r="V31" s="27">
        <f>Meistersch.!T8</f>
        <v>90</v>
      </c>
      <c r="W31" s="27"/>
    </row>
    <row r="33" spans="1:23" ht="15" x14ac:dyDescent="0.25">
      <c r="A33" s="14" t="str">
        <f>Meistersch.!V2</f>
        <v>Bussnang</v>
      </c>
      <c r="M33" s="11"/>
      <c r="N33" s="11"/>
      <c r="O33" s="11"/>
      <c r="P33" s="11"/>
      <c r="Q33" s="11"/>
      <c r="R33" s="11" t="s">
        <v>45</v>
      </c>
      <c r="S33" s="11"/>
      <c r="T33" s="11"/>
    </row>
    <row r="34" spans="1:23" ht="15" thickBot="1" x14ac:dyDescent="0.25"/>
    <row r="35" spans="1:23" s="26" customFormat="1" ht="19.5" customHeight="1" thickBot="1" x14ac:dyDescent="0.25">
      <c r="A35" s="28"/>
      <c r="B35" s="29"/>
      <c r="C35" s="29"/>
      <c r="D35" s="29"/>
      <c r="E35" s="29"/>
      <c r="F35" s="30"/>
      <c r="G35" s="25"/>
      <c r="H35" s="28"/>
      <c r="I35" s="29"/>
      <c r="J35" s="29"/>
      <c r="K35" s="30"/>
      <c r="V35" s="27">
        <f>Meistersch.!V8</f>
        <v>91</v>
      </c>
      <c r="W35" s="27"/>
    </row>
    <row r="37" spans="1:23" ht="15" x14ac:dyDescent="0.25">
      <c r="A37" s="14" t="str">
        <f>Meistersch.!X2</f>
        <v>Kurzdorf / Langdorf</v>
      </c>
      <c r="M37" s="11"/>
      <c r="N37" s="11"/>
      <c r="O37" s="11"/>
      <c r="P37" s="11"/>
      <c r="Q37" s="11"/>
      <c r="R37" s="11" t="s">
        <v>45</v>
      </c>
      <c r="S37" s="11"/>
      <c r="T37" s="11"/>
    </row>
    <row r="38" spans="1:23" ht="15" thickBot="1" x14ac:dyDescent="0.25"/>
    <row r="39" spans="1:23" s="26" customFormat="1" ht="19.5" customHeight="1" thickBot="1" x14ac:dyDescent="0.25">
      <c r="A39" s="28"/>
      <c r="B39" s="29"/>
      <c r="C39" s="29"/>
      <c r="D39" s="29"/>
      <c r="E39" s="29"/>
      <c r="F39" s="30"/>
      <c r="G39" s="25"/>
      <c r="H39" s="28"/>
      <c r="I39" s="29"/>
      <c r="J39" s="29"/>
      <c r="K39" s="30"/>
      <c r="V39" s="27">
        <f>Meistersch.!X8</f>
        <v>90</v>
      </c>
      <c r="W39" s="27"/>
    </row>
    <row r="42" spans="1:23" ht="15" x14ac:dyDescent="0.25">
      <c r="A42" s="14">
        <f>Meistersch.!Z2</f>
        <v>0</v>
      </c>
      <c r="M42" s="11"/>
      <c r="N42" s="11"/>
      <c r="O42" s="11"/>
      <c r="P42" s="11"/>
      <c r="Q42" s="11"/>
      <c r="R42" s="11" t="s">
        <v>45</v>
      </c>
      <c r="S42" s="11"/>
      <c r="T42" s="11"/>
    </row>
    <row r="43" spans="1:23" ht="15" thickBot="1" x14ac:dyDescent="0.25"/>
    <row r="44" spans="1:23" ht="15" thickBot="1" x14ac:dyDescent="0.25">
      <c r="A44" s="28"/>
      <c r="B44" s="29"/>
      <c r="C44" s="29"/>
      <c r="D44" s="29"/>
      <c r="E44" s="29"/>
      <c r="F44" s="30"/>
      <c r="G44" s="25"/>
      <c r="H44" s="28"/>
      <c r="I44" s="29"/>
      <c r="J44" s="29"/>
      <c r="K44" s="30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7">
        <f>Meistersch.!Z8</f>
        <v>0</v>
      </c>
      <c r="W44" s="27"/>
    </row>
    <row r="46" spans="1:23" ht="15" x14ac:dyDescent="0.25">
      <c r="A46" s="14">
        <f>Meistersch.!AB2</f>
        <v>0</v>
      </c>
      <c r="M46" s="11"/>
      <c r="N46" s="11"/>
      <c r="O46" s="11"/>
      <c r="P46" s="11"/>
      <c r="Q46" s="11"/>
      <c r="R46" s="11" t="s">
        <v>45</v>
      </c>
      <c r="S46" s="11"/>
      <c r="T46" s="11"/>
    </row>
    <row r="47" spans="1:23" ht="15" thickBot="1" x14ac:dyDescent="0.25"/>
    <row r="48" spans="1:23" s="26" customFormat="1" ht="19.5" customHeight="1" thickBot="1" x14ac:dyDescent="0.25">
      <c r="A48" s="28"/>
      <c r="B48" s="29"/>
      <c r="C48" s="29"/>
      <c r="D48" s="29"/>
      <c r="E48" s="29"/>
      <c r="F48" s="30"/>
      <c r="G48" s="25"/>
      <c r="H48" s="28"/>
      <c r="I48" s="29"/>
      <c r="J48" s="29"/>
      <c r="K48" s="30"/>
      <c r="V48" s="27">
        <f>Meistersch.!AB8</f>
        <v>0</v>
      </c>
      <c r="W48" s="27"/>
    </row>
    <row r="49" spans="1:23" s="26" customFormat="1" ht="19.5" customHeight="1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V49" s="25"/>
      <c r="W49" s="25"/>
    </row>
    <row r="50" spans="1:23" ht="15" x14ac:dyDescent="0.25">
      <c r="A50" s="14">
        <f>Meistersch.!AD2</f>
        <v>0</v>
      </c>
      <c r="M50" s="11"/>
      <c r="N50" s="11"/>
      <c r="O50" s="11"/>
      <c r="P50" s="11"/>
      <c r="Q50" s="11"/>
      <c r="R50" s="11" t="s">
        <v>45</v>
      </c>
      <c r="S50" s="11"/>
      <c r="T50" s="11"/>
    </row>
    <row r="51" spans="1:23" ht="15" thickBot="1" x14ac:dyDescent="0.25"/>
    <row r="52" spans="1:23" s="26" customFormat="1" ht="19.5" customHeight="1" thickBot="1" x14ac:dyDescent="0.25">
      <c r="A52" s="28"/>
      <c r="B52" s="29"/>
      <c r="C52" s="29"/>
      <c r="D52" s="29"/>
      <c r="E52" s="29"/>
      <c r="F52" s="30"/>
      <c r="G52" s="25"/>
      <c r="H52" s="28"/>
      <c r="I52" s="29"/>
      <c r="J52" s="29"/>
      <c r="K52" s="30"/>
      <c r="V52" s="27">
        <f>Meistersch.!AD8</f>
        <v>0</v>
      </c>
      <c r="W52" s="27"/>
    </row>
    <row r="53" spans="1:23" s="12" customFormat="1" ht="6.75" customHeight="1" x14ac:dyDescent="0.2"/>
  </sheetData>
  <phoneticPr fontId="0" type="noConversion"/>
  <pageMargins left="0.19" right="0.18" top="0.984251969" bottom="0.984251969" header="0.51181102300000003" footer="0.51181102300000003"/>
  <pageSetup paperSize="9" scale="77" orientation="portrait" horizontalDpi="4294967293" vertic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3"/>
  <sheetViews>
    <sheetView zoomScale="70" workbookViewId="0">
      <selection activeCell="J34" sqref="J34"/>
    </sheetView>
  </sheetViews>
  <sheetFormatPr baseColWidth="10" defaultRowHeight="14.25" x14ac:dyDescent="0.2"/>
  <cols>
    <col min="1" max="12" width="4.77734375" style="10" customWidth="1"/>
    <col min="13" max="22" width="4.33203125" style="10" customWidth="1"/>
    <col min="23" max="23" width="7.5546875" style="10" customWidth="1"/>
    <col min="24" max="16384" width="11.5546875" style="10"/>
  </cols>
  <sheetData>
    <row r="1" spans="1:23" ht="23.25" x14ac:dyDescent="0.35">
      <c r="A1" s="19" t="s">
        <v>62</v>
      </c>
    </row>
    <row r="2" spans="1:23" ht="23.25" x14ac:dyDescent="0.35">
      <c r="A2" s="13"/>
    </row>
    <row r="3" spans="1:23" s="17" customFormat="1" ht="18" x14ac:dyDescent="0.25">
      <c r="A3" s="16" t="s">
        <v>41</v>
      </c>
      <c r="C3" s="17" t="str">
        <f>Meistersch.!B9</f>
        <v>Fehr</v>
      </c>
      <c r="G3" s="16" t="s">
        <v>40</v>
      </c>
      <c r="J3" s="17" t="str">
        <f>Meistersch.!C9</f>
        <v>Heinz</v>
      </c>
    </row>
    <row r="5" spans="1:23" ht="70.5" customHeight="1" x14ac:dyDescent="0.25">
      <c r="A5" s="14" t="str">
        <f>Meistersch.!N2</f>
        <v xml:space="preserve">Verbandsschiessen    </v>
      </c>
      <c r="M5" s="11"/>
      <c r="N5" s="11"/>
      <c r="O5" s="11"/>
      <c r="P5" s="11"/>
      <c r="Q5" s="11"/>
      <c r="R5" s="11" t="s">
        <v>45</v>
      </c>
      <c r="S5" s="11"/>
      <c r="T5" s="11"/>
      <c r="V5" s="15" t="s">
        <v>34</v>
      </c>
      <c r="W5" s="15" t="s">
        <v>33</v>
      </c>
    </row>
    <row r="6" spans="1:23" ht="15" thickBot="1" x14ac:dyDescent="0.25"/>
    <row r="7" spans="1:23" s="26" customFormat="1" ht="19.5" customHeight="1" thickBot="1" x14ac:dyDescent="0.25">
      <c r="A7" s="28"/>
      <c r="B7" s="29"/>
      <c r="C7" s="29"/>
      <c r="D7" s="29"/>
      <c r="E7" s="29"/>
      <c r="F7" s="30"/>
      <c r="G7" s="25"/>
      <c r="H7" s="28"/>
      <c r="I7" s="29"/>
      <c r="J7" s="29"/>
      <c r="K7" s="30"/>
      <c r="L7" s="25"/>
      <c r="M7" s="25"/>
      <c r="N7" s="25"/>
      <c r="O7" s="25"/>
      <c r="P7" s="25"/>
      <c r="Q7" s="25"/>
      <c r="R7" s="25"/>
      <c r="S7" s="25"/>
      <c r="T7" s="25"/>
      <c r="V7" s="27">
        <f>Meistersch.!N9</f>
        <v>85</v>
      </c>
      <c r="W7" s="27"/>
    </row>
    <row r="8" spans="1:23" ht="15" thickBot="1" x14ac:dyDescent="0.25"/>
    <row r="9" spans="1:23" ht="15.75" thickBot="1" x14ac:dyDescent="0.3">
      <c r="A9" s="14" t="str">
        <f>Meistersch.!H2</f>
        <v xml:space="preserve">Feldschiessen         </v>
      </c>
      <c r="M9" s="11"/>
      <c r="N9" s="11"/>
      <c r="O9" s="11"/>
      <c r="P9" s="11"/>
      <c r="Q9" s="11"/>
      <c r="R9" s="11" t="s">
        <v>51</v>
      </c>
      <c r="S9" s="11"/>
      <c r="T9" s="11"/>
      <c r="V9" s="27">
        <f>Meistersch.!H9</f>
        <v>62</v>
      </c>
      <c r="W9" s="25"/>
    </row>
    <row r="10" spans="1:23" ht="15" thickBot="1" x14ac:dyDescent="0.25"/>
    <row r="11" spans="1:23" ht="15.75" thickBot="1" x14ac:dyDescent="0.3">
      <c r="A11" s="14" t="str">
        <f>Meistersch.!$F$2</f>
        <v>Bundesprogramm</v>
      </c>
      <c r="V11" s="27">
        <f>Meistersch.!F9</f>
        <v>83</v>
      </c>
    </row>
    <row r="12" spans="1:23" ht="19.5" customHeight="1" x14ac:dyDescent="0.2"/>
    <row r="13" spans="1:23" ht="15" x14ac:dyDescent="0.25">
      <c r="A13" s="14" t="str">
        <f>Meistersch.!P2</f>
        <v>Einzelwettsch. 20er. Progr</v>
      </c>
      <c r="L13" s="11"/>
      <c r="M13" s="11"/>
      <c r="N13" s="11"/>
      <c r="O13" s="10" t="s">
        <v>67</v>
      </c>
      <c r="P13" s="11"/>
      <c r="Q13" s="11"/>
      <c r="S13" s="11"/>
      <c r="T13" s="11"/>
    </row>
    <row r="14" spans="1:23" ht="15" thickBot="1" x14ac:dyDescent="0.25"/>
    <row r="15" spans="1:23" s="26" customFormat="1" ht="19.5" customHeight="1" thickBot="1" x14ac:dyDescent="0.25">
      <c r="A15" s="28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31"/>
      <c r="S15" s="29"/>
      <c r="T15" s="30"/>
      <c r="V15" s="27">
        <f>Meistersch.!P9</f>
        <v>166</v>
      </c>
      <c r="W15" s="27"/>
    </row>
    <row r="16" spans="1:23" s="26" customFormat="1" ht="19.5" customHeight="1" x14ac:dyDescent="0.2">
      <c r="A16" s="40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V16" s="37"/>
      <c r="W16" s="25"/>
    </row>
    <row r="17" spans="1:23" ht="15" x14ac:dyDescent="0.25">
      <c r="A17" s="38" t="str">
        <f>Meistersch.!J2</f>
        <v>Kant Feldstich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M17" s="39"/>
      <c r="N17" s="39"/>
      <c r="O17" s="39"/>
      <c r="P17" s="39"/>
      <c r="Q17" s="39"/>
      <c r="R17" s="39" t="s">
        <v>36</v>
      </c>
      <c r="S17" s="39"/>
      <c r="T17" s="39"/>
      <c r="U17" s="12"/>
      <c r="V17" s="12"/>
    </row>
    <row r="18" spans="1:23" ht="15" thickBot="1" x14ac:dyDescent="0.25"/>
    <row r="19" spans="1:23" s="26" customFormat="1" ht="19.5" customHeight="1" thickBot="1" x14ac:dyDescent="0.25">
      <c r="A19" s="28"/>
      <c r="B19" s="29"/>
      <c r="C19" s="29"/>
      <c r="D19" s="30"/>
      <c r="F19" s="28"/>
      <c r="G19" s="29"/>
      <c r="H19" s="29"/>
      <c r="I19" s="30"/>
      <c r="J19" s="25"/>
      <c r="V19" s="27">
        <f>Meistersch.!J9</f>
        <v>71</v>
      </c>
      <c r="W19" s="27"/>
    </row>
    <row r="21" spans="1:23" ht="15" x14ac:dyDescent="0.25">
      <c r="A21" s="14" t="str">
        <f>Meistersch.!L2</f>
        <v>Kant Standstich</v>
      </c>
      <c r="M21" s="11"/>
      <c r="N21" s="11"/>
      <c r="O21" s="11"/>
      <c r="P21" s="11"/>
      <c r="Q21" s="11"/>
      <c r="R21" s="11" t="s">
        <v>35</v>
      </c>
      <c r="S21" s="11"/>
      <c r="T21" s="11"/>
    </row>
    <row r="22" spans="1:23" ht="15" thickBot="1" x14ac:dyDescent="0.25"/>
    <row r="23" spans="1:23" s="26" customFormat="1" ht="19.5" customHeight="1" thickBot="1" x14ac:dyDescent="0.25">
      <c r="A23" s="28"/>
      <c r="B23" s="29"/>
      <c r="C23" s="29"/>
      <c r="D23" s="29"/>
      <c r="E23" s="29"/>
      <c r="F23" s="31"/>
      <c r="G23" s="29"/>
      <c r="H23" s="29"/>
      <c r="I23" s="29"/>
      <c r="J23" s="30"/>
      <c r="V23" s="27">
        <f>Meistersch.!L9</f>
        <v>90</v>
      </c>
      <c r="W23" s="27"/>
    </row>
    <row r="25" spans="1:23" ht="15" x14ac:dyDescent="0.25">
      <c r="A25" s="14" t="str">
        <f>Meistersch.!R2</f>
        <v>Vancouver Stich</v>
      </c>
      <c r="M25" s="11"/>
      <c r="N25" s="11"/>
      <c r="O25" s="11"/>
      <c r="P25" s="11"/>
      <c r="Q25" s="11"/>
      <c r="R25" s="11" t="s">
        <v>35</v>
      </c>
      <c r="S25" s="11"/>
      <c r="T25" s="11"/>
    </row>
    <row r="26" spans="1:23" ht="15" thickBot="1" x14ac:dyDescent="0.25"/>
    <row r="27" spans="1:23" s="26" customFormat="1" ht="19.5" customHeight="1" thickBot="1" x14ac:dyDescent="0.25">
      <c r="A27" s="28"/>
      <c r="B27" s="29"/>
      <c r="C27" s="29"/>
      <c r="D27" s="29"/>
      <c r="E27" s="29"/>
      <c r="F27" s="29"/>
      <c r="G27" s="29"/>
      <c r="H27" s="29"/>
      <c r="I27" s="29"/>
      <c r="J27" s="30"/>
      <c r="K27" s="25"/>
      <c r="L27" s="25"/>
      <c r="M27" s="25"/>
      <c r="N27" s="25"/>
      <c r="O27" s="25"/>
      <c r="P27" s="25"/>
      <c r="Q27" s="25"/>
      <c r="R27" s="25"/>
      <c r="S27" s="25"/>
      <c r="T27" s="25"/>
      <c r="V27" s="27">
        <f>Meistersch.!R9</f>
        <v>87</v>
      </c>
      <c r="W27" s="27"/>
    </row>
    <row r="29" spans="1:23" ht="15" x14ac:dyDescent="0.25">
      <c r="A29" s="14" t="str">
        <f>Meistersch.!T2</f>
        <v>Kreuzlingen</v>
      </c>
      <c r="M29" s="11"/>
      <c r="N29" s="11"/>
      <c r="O29" s="11"/>
      <c r="P29" s="11"/>
      <c r="Q29" s="11"/>
      <c r="R29" s="11" t="s">
        <v>45</v>
      </c>
      <c r="S29" s="11"/>
      <c r="T29" s="11"/>
    </row>
    <row r="30" spans="1:23" ht="15" thickBot="1" x14ac:dyDescent="0.25"/>
    <row r="31" spans="1:23" s="26" customFormat="1" ht="19.5" customHeight="1" thickBot="1" x14ac:dyDescent="0.25">
      <c r="A31" s="28"/>
      <c r="B31" s="29"/>
      <c r="C31" s="29"/>
      <c r="D31" s="29"/>
      <c r="E31" s="29"/>
      <c r="F31" s="30"/>
      <c r="G31" s="25"/>
      <c r="H31" s="28"/>
      <c r="I31" s="29"/>
      <c r="J31" s="29"/>
      <c r="K31" s="30"/>
      <c r="V31" s="27">
        <f>Meistersch.!T9</f>
        <v>87</v>
      </c>
      <c r="W31" s="27"/>
    </row>
    <row r="33" spans="1:23" ht="15" x14ac:dyDescent="0.25">
      <c r="A33" s="14" t="str">
        <f>Meistersch.!V2</f>
        <v>Bussnang</v>
      </c>
      <c r="M33" s="11"/>
      <c r="N33" s="11"/>
      <c r="O33" s="11"/>
      <c r="P33" s="11"/>
      <c r="Q33" s="11"/>
      <c r="R33" s="11" t="s">
        <v>45</v>
      </c>
      <c r="S33" s="11"/>
      <c r="T33" s="11"/>
    </row>
    <row r="34" spans="1:23" ht="15" thickBot="1" x14ac:dyDescent="0.25"/>
    <row r="35" spans="1:23" s="26" customFormat="1" ht="19.5" customHeight="1" thickBot="1" x14ac:dyDescent="0.25">
      <c r="A35" s="28"/>
      <c r="B35" s="29"/>
      <c r="C35" s="29"/>
      <c r="D35" s="29"/>
      <c r="E35" s="29"/>
      <c r="F35" s="30"/>
      <c r="G35" s="25"/>
      <c r="H35" s="28"/>
      <c r="I35" s="29"/>
      <c r="J35" s="29"/>
      <c r="K35" s="30"/>
      <c r="V35" s="27">
        <f>Meistersch.!V9</f>
        <v>92</v>
      </c>
      <c r="W35" s="27"/>
    </row>
    <row r="37" spans="1:23" ht="15" x14ac:dyDescent="0.25">
      <c r="A37" s="14" t="str">
        <f>Meistersch.!X2</f>
        <v>Kurzdorf / Langdorf</v>
      </c>
      <c r="M37" s="11"/>
      <c r="N37" s="11"/>
      <c r="O37" s="11"/>
      <c r="P37" s="11"/>
      <c r="Q37" s="11"/>
      <c r="R37" s="11" t="s">
        <v>45</v>
      </c>
      <c r="S37" s="11"/>
      <c r="T37" s="11"/>
    </row>
    <row r="38" spans="1:23" ht="15" thickBot="1" x14ac:dyDescent="0.25"/>
    <row r="39" spans="1:23" s="26" customFormat="1" ht="19.5" customHeight="1" thickBot="1" x14ac:dyDescent="0.25">
      <c r="A39" s="28"/>
      <c r="B39" s="29"/>
      <c r="C39" s="29"/>
      <c r="D39" s="29"/>
      <c r="E39" s="29"/>
      <c r="F39" s="30"/>
      <c r="G39" s="25"/>
      <c r="H39" s="28"/>
      <c r="I39" s="29"/>
      <c r="J39" s="29"/>
      <c r="K39" s="30"/>
      <c r="V39" s="27">
        <f>Meistersch.!X9</f>
        <v>90</v>
      </c>
      <c r="W39" s="27"/>
    </row>
    <row r="42" spans="1:23" ht="15" x14ac:dyDescent="0.25">
      <c r="A42" s="14">
        <f>Meistersch.!Z2</f>
        <v>0</v>
      </c>
      <c r="M42" s="11"/>
      <c r="N42" s="11"/>
      <c r="O42" s="11"/>
      <c r="P42" s="11"/>
      <c r="Q42" s="11"/>
      <c r="R42" s="11" t="s">
        <v>45</v>
      </c>
      <c r="S42" s="11"/>
      <c r="T42" s="11"/>
    </row>
    <row r="43" spans="1:23" ht="15" thickBot="1" x14ac:dyDescent="0.25"/>
    <row r="44" spans="1:23" ht="15" thickBot="1" x14ac:dyDescent="0.25">
      <c r="A44" s="28"/>
      <c r="B44" s="29"/>
      <c r="C44" s="29"/>
      <c r="D44" s="29"/>
      <c r="E44" s="29"/>
      <c r="F44" s="30"/>
      <c r="G44" s="25"/>
      <c r="H44" s="28"/>
      <c r="I44" s="29"/>
      <c r="J44" s="29"/>
      <c r="K44" s="30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7">
        <f>Meistersch.!Z9</f>
        <v>0</v>
      </c>
      <c r="W44" s="27"/>
    </row>
    <row r="46" spans="1:23" ht="15" x14ac:dyDescent="0.25">
      <c r="A46" s="14">
        <f>Meistersch.!AB2</f>
        <v>0</v>
      </c>
      <c r="M46" s="11"/>
      <c r="N46" s="11"/>
      <c r="O46" s="11"/>
      <c r="P46" s="11"/>
      <c r="Q46" s="11"/>
      <c r="R46" s="11" t="s">
        <v>45</v>
      </c>
      <c r="S46" s="11"/>
      <c r="T46" s="11"/>
    </row>
    <row r="47" spans="1:23" ht="15" thickBot="1" x14ac:dyDescent="0.25"/>
    <row r="48" spans="1:23" s="26" customFormat="1" ht="19.5" customHeight="1" thickBot="1" x14ac:dyDescent="0.25">
      <c r="A48" s="28"/>
      <c r="B48" s="29"/>
      <c r="C48" s="29"/>
      <c r="D48" s="29"/>
      <c r="E48" s="29"/>
      <c r="F48" s="30"/>
      <c r="G48" s="25"/>
      <c r="H48" s="28"/>
      <c r="I48" s="29"/>
      <c r="J48" s="29"/>
      <c r="K48" s="30"/>
      <c r="V48" s="27">
        <f>Meistersch.!AB9</f>
        <v>0</v>
      </c>
      <c r="W48" s="27"/>
    </row>
    <row r="49" spans="1:23" s="26" customFormat="1" ht="19.5" customHeight="1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V49" s="25"/>
      <c r="W49" s="25"/>
    </row>
    <row r="50" spans="1:23" ht="15" x14ac:dyDescent="0.25">
      <c r="A50" s="14">
        <f>Meistersch.!AD2</f>
        <v>0</v>
      </c>
      <c r="M50" s="11"/>
      <c r="N50" s="11"/>
      <c r="O50" s="11"/>
      <c r="P50" s="11"/>
      <c r="Q50" s="11"/>
      <c r="R50" s="11" t="s">
        <v>45</v>
      </c>
      <c r="S50" s="11"/>
      <c r="T50" s="11"/>
    </row>
    <row r="51" spans="1:23" ht="15" thickBot="1" x14ac:dyDescent="0.25"/>
    <row r="52" spans="1:23" s="26" customFormat="1" ht="19.5" customHeight="1" thickBot="1" x14ac:dyDescent="0.25">
      <c r="A52" s="28"/>
      <c r="B52" s="29"/>
      <c r="C52" s="29"/>
      <c r="D52" s="29"/>
      <c r="E52" s="29"/>
      <c r="F52" s="30"/>
      <c r="G52" s="25"/>
      <c r="H52" s="28"/>
      <c r="I52" s="29"/>
      <c r="J52" s="29"/>
      <c r="K52" s="30"/>
      <c r="V52" s="27">
        <f>Meistersch.!AD9</f>
        <v>0</v>
      </c>
      <c r="W52" s="27"/>
    </row>
    <row r="53" spans="1:23" s="12" customFormat="1" ht="6.75" customHeight="1" x14ac:dyDescent="0.2"/>
  </sheetData>
  <phoneticPr fontId="0" type="noConversion"/>
  <pageMargins left="0.3" right="0.21" top="0.984251969" bottom="0.984251969" header="0.51181102300000003" footer="0.51181102300000003"/>
  <pageSetup paperSize="9" scale="76" orientation="portrait" horizontalDpi="4294967293" vertic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3"/>
  <sheetViews>
    <sheetView zoomScale="50" zoomScaleNormal="50" workbookViewId="0">
      <selection activeCell="AI37" sqref="AI37"/>
    </sheetView>
  </sheetViews>
  <sheetFormatPr baseColWidth="10" defaultRowHeight="14.25" x14ac:dyDescent="0.2"/>
  <cols>
    <col min="1" max="12" width="4.77734375" style="10" customWidth="1"/>
    <col min="13" max="22" width="4.33203125" style="10" customWidth="1"/>
    <col min="23" max="23" width="7.5546875" style="10" customWidth="1"/>
    <col min="24" max="16384" width="11.5546875" style="10"/>
  </cols>
  <sheetData>
    <row r="1" spans="1:23" ht="23.25" x14ac:dyDescent="0.35">
      <c r="A1" s="19" t="s">
        <v>62</v>
      </c>
    </row>
    <row r="2" spans="1:23" ht="23.25" x14ac:dyDescent="0.35">
      <c r="A2" s="13"/>
    </row>
    <row r="3" spans="1:23" s="17" customFormat="1" ht="18" x14ac:dyDescent="0.25">
      <c r="A3" s="16" t="s">
        <v>41</v>
      </c>
      <c r="C3" s="17" t="str">
        <f>Meistersch.!B10</f>
        <v>Dähler</v>
      </c>
      <c r="G3" s="16" t="s">
        <v>40</v>
      </c>
      <c r="J3" s="17" t="str">
        <f>Meistersch.!C10</f>
        <v>Alois</v>
      </c>
    </row>
    <row r="5" spans="1:23" ht="70.5" customHeight="1" x14ac:dyDescent="0.25">
      <c r="A5" s="14" t="str">
        <f>Meistersch.!N2</f>
        <v xml:space="preserve">Verbandsschiessen    </v>
      </c>
      <c r="M5" s="11"/>
      <c r="N5" s="11"/>
      <c r="O5" s="11"/>
      <c r="P5" s="11"/>
      <c r="Q5" s="11"/>
      <c r="R5" s="11" t="s">
        <v>45</v>
      </c>
      <c r="S5" s="11"/>
      <c r="T5" s="11"/>
      <c r="V5" s="15" t="s">
        <v>34</v>
      </c>
      <c r="W5" s="15" t="s">
        <v>33</v>
      </c>
    </row>
    <row r="6" spans="1:23" ht="15" thickBot="1" x14ac:dyDescent="0.25"/>
    <row r="7" spans="1:23" s="26" customFormat="1" ht="19.5" customHeight="1" thickBot="1" x14ac:dyDescent="0.25">
      <c r="A7" s="28"/>
      <c r="B7" s="29"/>
      <c r="C7" s="29"/>
      <c r="D7" s="29"/>
      <c r="E7" s="29"/>
      <c r="F7" s="30"/>
      <c r="G7" s="25"/>
      <c r="H7" s="28"/>
      <c r="I7" s="29"/>
      <c r="J7" s="29"/>
      <c r="K7" s="30"/>
      <c r="L7" s="25"/>
      <c r="M7" s="25"/>
      <c r="N7" s="25"/>
      <c r="O7" s="25"/>
      <c r="P7" s="25"/>
      <c r="Q7" s="25"/>
      <c r="R7" s="25"/>
      <c r="S7" s="25"/>
      <c r="T7" s="25"/>
      <c r="V7" s="27">
        <f>Meistersch.!N10</f>
        <v>85</v>
      </c>
      <c r="W7" s="27"/>
    </row>
    <row r="8" spans="1:23" ht="15" thickBot="1" x14ac:dyDescent="0.25"/>
    <row r="9" spans="1:23" ht="15.75" thickBot="1" x14ac:dyDescent="0.3">
      <c r="A9" s="14" t="str">
        <f>Meistersch.!H2</f>
        <v xml:space="preserve">Feldschiessen         </v>
      </c>
      <c r="M9" s="11"/>
      <c r="N9" s="11"/>
      <c r="O9" s="11"/>
      <c r="P9" s="11"/>
      <c r="Q9" s="11"/>
      <c r="R9" s="11" t="s">
        <v>51</v>
      </c>
      <c r="S9" s="11"/>
      <c r="T9" s="11"/>
      <c r="V9" s="27">
        <f>Meistersch.!H10</f>
        <v>62</v>
      </c>
      <c r="W9" s="25"/>
    </row>
    <row r="10" spans="1:23" ht="15" thickBot="1" x14ac:dyDescent="0.25"/>
    <row r="11" spans="1:23" ht="15.75" thickBot="1" x14ac:dyDescent="0.3">
      <c r="A11" s="14" t="str">
        <f>Meistersch.!$F$2</f>
        <v>Bundesprogramm</v>
      </c>
      <c r="V11" s="27">
        <f>Meistersch.!F10</f>
        <v>80</v>
      </c>
    </row>
    <row r="12" spans="1:23" ht="19.5" customHeight="1" x14ac:dyDescent="0.2"/>
    <row r="13" spans="1:23" ht="15" x14ac:dyDescent="0.25">
      <c r="A13" s="14" t="str">
        <f>Meistersch.!P2</f>
        <v>Einzelwettsch. 20er. Progr</v>
      </c>
      <c r="L13" s="11"/>
      <c r="M13" s="11"/>
      <c r="N13" s="11"/>
      <c r="O13" s="10" t="s">
        <v>67</v>
      </c>
      <c r="P13" s="11"/>
      <c r="Q13" s="11"/>
      <c r="S13" s="11"/>
      <c r="T13" s="11"/>
    </row>
    <row r="14" spans="1:23" ht="15" thickBot="1" x14ac:dyDescent="0.25"/>
    <row r="15" spans="1:23" s="26" customFormat="1" ht="19.5" customHeight="1" thickBot="1" x14ac:dyDescent="0.25">
      <c r="A15" s="28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31"/>
      <c r="S15" s="29"/>
      <c r="T15" s="30"/>
      <c r="V15" s="27">
        <f>Meistersch.!P10</f>
        <v>176</v>
      </c>
      <c r="W15" s="27"/>
    </row>
    <row r="16" spans="1:23" s="26" customFormat="1" ht="19.5" customHeight="1" x14ac:dyDescent="0.2">
      <c r="A16" s="40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V16" s="37"/>
      <c r="W16" s="25"/>
    </row>
    <row r="17" spans="1:23" ht="15" x14ac:dyDescent="0.25">
      <c r="A17" s="38" t="str">
        <f>Meistersch.!J2</f>
        <v>Kant Feldstich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M17" s="39"/>
      <c r="N17" s="39"/>
      <c r="O17" s="39"/>
      <c r="P17" s="39"/>
      <c r="Q17" s="39"/>
      <c r="R17" s="39" t="s">
        <v>36</v>
      </c>
      <c r="S17" s="39"/>
      <c r="T17" s="39"/>
      <c r="U17" s="12"/>
      <c r="V17" s="12"/>
    </row>
    <row r="18" spans="1:23" ht="15" thickBot="1" x14ac:dyDescent="0.25"/>
    <row r="19" spans="1:23" s="26" customFormat="1" ht="19.5" customHeight="1" thickBot="1" x14ac:dyDescent="0.25">
      <c r="A19" s="28"/>
      <c r="B19" s="29"/>
      <c r="C19" s="29"/>
      <c r="D19" s="30"/>
      <c r="F19" s="28"/>
      <c r="G19" s="29"/>
      <c r="H19" s="29"/>
      <c r="I19" s="30"/>
      <c r="J19" s="25"/>
      <c r="V19" s="27">
        <f>Meistersch.!J10</f>
        <v>71</v>
      </c>
      <c r="W19" s="27"/>
    </row>
    <row r="21" spans="1:23" ht="15" x14ac:dyDescent="0.25">
      <c r="A21" s="14" t="str">
        <f>Meistersch.!L2</f>
        <v>Kant Standstich</v>
      </c>
      <c r="M21" s="11"/>
      <c r="N21" s="11"/>
      <c r="O21" s="11"/>
      <c r="P21" s="11"/>
      <c r="Q21" s="11"/>
      <c r="R21" s="11" t="s">
        <v>35</v>
      </c>
      <c r="S21" s="11"/>
      <c r="T21" s="11"/>
    </row>
    <row r="22" spans="1:23" ht="15" thickBot="1" x14ac:dyDescent="0.25"/>
    <row r="23" spans="1:23" s="26" customFormat="1" ht="19.5" customHeight="1" thickBot="1" x14ac:dyDescent="0.25">
      <c r="A23" s="28"/>
      <c r="B23" s="29"/>
      <c r="C23" s="29"/>
      <c r="D23" s="29"/>
      <c r="E23" s="29"/>
      <c r="F23" s="31"/>
      <c r="G23" s="29"/>
      <c r="H23" s="29"/>
      <c r="I23" s="29"/>
      <c r="J23" s="30"/>
      <c r="V23" s="27">
        <f>Meistersch.!L715</f>
        <v>0</v>
      </c>
      <c r="W23" s="27"/>
    </row>
    <row r="25" spans="1:23" ht="15" x14ac:dyDescent="0.25">
      <c r="A25" s="14" t="str">
        <f>Meistersch.!R2</f>
        <v>Vancouver Stich</v>
      </c>
      <c r="M25" s="11"/>
      <c r="N25" s="11"/>
      <c r="O25" s="11"/>
      <c r="P25" s="11"/>
      <c r="Q25" s="11"/>
      <c r="R25" s="11" t="s">
        <v>35</v>
      </c>
      <c r="S25" s="11"/>
      <c r="T25" s="11"/>
    </row>
    <row r="26" spans="1:23" ht="15" thickBot="1" x14ac:dyDescent="0.25"/>
    <row r="27" spans="1:23" s="26" customFormat="1" ht="19.5" customHeight="1" thickBot="1" x14ac:dyDescent="0.25">
      <c r="A27" s="28"/>
      <c r="B27" s="29"/>
      <c r="C27" s="29"/>
      <c r="D27" s="29"/>
      <c r="E27" s="29"/>
      <c r="F27" s="29"/>
      <c r="G27" s="29"/>
      <c r="H27" s="29"/>
      <c r="I27" s="29"/>
      <c r="J27" s="30"/>
      <c r="K27" s="25"/>
      <c r="L27" s="25"/>
      <c r="M27" s="25"/>
      <c r="N27" s="25"/>
      <c r="O27" s="25"/>
      <c r="P27" s="25"/>
      <c r="Q27" s="25"/>
      <c r="R27" s="25"/>
      <c r="S27" s="25"/>
      <c r="T27" s="25"/>
      <c r="V27" s="27">
        <f>Meistersch.!R10</f>
        <v>92</v>
      </c>
      <c r="W27" s="27"/>
    </row>
    <row r="29" spans="1:23" ht="15" x14ac:dyDescent="0.25">
      <c r="A29" s="14" t="str">
        <f>Meistersch.!T2</f>
        <v>Kreuzlingen</v>
      </c>
      <c r="M29" s="11"/>
      <c r="N29" s="11"/>
      <c r="O29" s="11"/>
      <c r="P29" s="11"/>
      <c r="Q29" s="11"/>
      <c r="R29" s="11" t="s">
        <v>45</v>
      </c>
      <c r="S29" s="11"/>
      <c r="T29" s="11"/>
    </row>
    <row r="30" spans="1:23" ht="15" thickBot="1" x14ac:dyDescent="0.25"/>
    <row r="31" spans="1:23" s="26" customFormat="1" ht="19.5" customHeight="1" thickBot="1" x14ac:dyDescent="0.25">
      <c r="A31" s="28"/>
      <c r="B31" s="29"/>
      <c r="C31" s="29"/>
      <c r="D31" s="29"/>
      <c r="E31" s="29"/>
      <c r="F31" s="30"/>
      <c r="G31" s="25"/>
      <c r="H31" s="28"/>
      <c r="I31" s="29"/>
      <c r="J31" s="29"/>
      <c r="K31" s="30"/>
      <c r="V31" s="27">
        <f>Meistersch.!T10</f>
        <v>88</v>
      </c>
      <c r="W31" s="27"/>
    </row>
    <row r="33" spans="1:23" ht="15" x14ac:dyDescent="0.25">
      <c r="A33" s="14" t="str">
        <f>Meistersch.!V2</f>
        <v>Bussnang</v>
      </c>
      <c r="M33" s="11"/>
      <c r="N33" s="11"/>
      <c r="O33" s="11"/>
      <c r="P33" s="11"/>
      <c r="Q33" s="11"/>
      <c r="R33" s="11" t="s">
        <v>45</v>
      </c>
      <c r="S33" s="11"/>
      <c r="T33" s="11"/>
    </row>
    <row r="34" spans="1:23" ht="15" thickBot="1" x14ac:dyDescent="0.25"/>
    <row r="35" spans="1:23" s="26" customFormat="1" ht="19.5" customHeight="1" thickBot="1" x14ac:dyDescent="0.25">
      <c r="A35" s="28"/>
      <c r="B35" s="29"/>
      <c r="C35" s="29"/>
      <c r="D35" s="29"/>
      <c r="E35" s="29"/>
      <c r="F35" s="30"/>
      <c r="G35" s="25"/>
      <c r="H35" s="28"/>
      <c r="I35" s="29"/>
      <c r="J35" s="29"/>
      <c r="K35" s="30"/>
      <c r="V35" s="27">
        <f>Meistersch.!V10</f>
        <v>91</v>
      </c>
      <c r="W35" s="27"/>
    </row>
    <row r="37" spans="1:23" ht="15" x14ac:dyDescent="0.25">
      <c r="A37" s="14" t="str">
        <f>Meistersch.!X2</f>
        <v>Kurzdorf / Langdorf</v>
      </c>
      <c r="M37" s="11"/>
      <c r="N37" s="11"/>
      <c r="O37" s="11"/>
      <c r="P37" s="11"/>
      <c r="Q37" s="11"/>
      <c r="R37" s="11" t="s">
        <v>45</v>
      </c>
      <c r="S37" s="11"/>
      <c r="T37" s="11"/>
    </row>
    <row r="38" spans="1:23" ht="15" thickBot="1" x14ac:dyDescent="0.25"/>
    <row r="39" spans="1:23" s="26" customFormat="1" ht="19.5" customHeight="1" thickBot="1" x14ac:dyDescent="0.25">
      <c r="A39" s="28"/>
      <c r="B39" s="29"/>
      <c r="C39" s="29"/>
      <c r="D39" s="29"/>
      <c r="E39" s="29"/>
      <c r="F39" s="30"/>
      <c r="G39" s="25"/>
      <c r="H39" s="28"/>
      <c r="I39" s="29"/>
      <c r="J39" s="29"/>
      <c r="K39" s="30"/>
      <c r="V39" s="27">
        <f>Meistersch.!X10</f>
        <v>84</v>
      </c>
      <c r="W39" s="27"/>
    </row>
    <row r="42" spans="1:23" ht="15" x14ac:dyDescent="0.25">
      <c r="A42" s="14">
        <f>Meistersch.!Z2</f>
        <v>0</v>
      </c>
      <c r="M42" s="11"/>
      <c r="N42" s="11"/>
      <c r="O42" s="11"/>
      <c r="P42" s="11"/>
      <c r="Q42" s="11"/>
      <c r="R42" s="11" t="s">
        <v>45</v>
      </c>
      <c r="S42" s="11"/>
      <c r="T42" s="11"/>
    </row>
    <row r="43" spans="1:23" ht="15" thickBot="1" x14ac:dyDescent="0.25"/>
    <row r="44" spans="1:23" ht="15" thickBot="1" x14ac:dyDescent="0.25">
      <c r="A44" s="28"/>
      <c r="B44" s="29"/>
      <c r="C44" s="29"/>
      <c r="D44" s="29"/>
      <c r="E44" s="29"/>
      <c r="F44" s="30"/>
      <c r="G44" s="25"/>
      <c r="H44" s="28"/>
      <c r="I44" s="29"/>
      <c r="J44" s="29"/>
      <c r="K44" s="30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7">
        <f>Meistersch.!Z10</f>
        <v>0</v>
      </c>
      <c r="W44" s="27"/>
    </row>
    <row r="46" spans="1:23" ht="15" x14ac:dyDescent="0.25">
      <c r="A46" s="14">
        <f>Meistersch.!AB2</f>
        <v>0</v>
      </c>
      <c r="M46" s="11"/>
      <c r="N46" s="11"/>
      <c r="O46" s="11"/>
      <c r="P46" s="11"/>
      <c r="Q46" s="11"/>
      <c r="R46" s="11" t="s">
        <v>45</v>
      </c>
      <c r="S46" s="11"/>
      <c r="T46" s="11"/>
    </row>
    <row r="47" spans="1:23" ht="15" thickBot="1" x14ac:dyDescent="0.25"/>
    <row r="48" spans="1:23" s="26" customFormat="1" ht="19.5" customHeight="1" thickBot="1" x14ac:dyDescent="0.25">
      <c r="A48" s="28"/>
      <c r="B48" s="29"/>
      <c r="C48" s="29"/>
      <c r="D48" s="29"/>
      <c r="E48" s="29"/>
      <c r="F48" s="30"/>
      <c r="G48" s="25"/>
      <c r="H48" s="28"/>
      <c r="I48" s="29"/>
      <c r="J48" s="29"/>
      <c r="K48" s="30"/>
      <c r="V48" s="27">
        <f>Meistersch.!AB10</f>
        <v>0</v>
      </c>
      <c r="W48" s="27"/>
    </row>
    <row r="49" spans="1:23" s="26" customFormat="1" ht="19.5" customHeight="1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V49" s="25"/>
      <c r="W49" s="25"/>
    </row>
    <row r="50" spans="1:23" ht="15" x14ac:dyDescent="0.25">
      <c r="A50" s="14">
        <f>Meistersch.!AD2</f>
        <v>0</v>
      </c>
      <c r="M50" s="11"/>
      <c r="N50" s="11"/>
      <c r="O50" s="11"/>
      <c r="P50" s="11"/>
      <c r="Q50" s="11"/>
      <c r="R50" s="11" t="s">
        <v>45</v>
      </c>
      <c r="S50" s="11"/>
      <c r="T50" s="11"/>
    </row>
    <row r="51" spans="1:23" ht="15" thickBot="1" x14ac:dyDescent="0.25"/>
    <row r="52" spans="1:23" s="26" customFormat="1" ht="19.5" customHeight="1" thickBot="1" x14ac:dyDescent="0.25">
      <c r="A52" s="28"/>
      <c r="B52" s="29"/>
      <c r="C52" s="29"/>
      <c r="D52" s="29"/>
      <c r="E52" s="29"/>
      <c r="F52" s="30"/>
      <c r="G52" s="25"/>
      <c r="H52" s="28"/>
      <c r="I52" s="29"/>
      <c r="J52" s="29"/>
      <c r="K52" s="30"/>
      <c r="V52" s="27">
        <f>Meistersch.!AD715</f>
        <v>0</v>
      </c>
      <c r="W52" s="27"/>
    </row>
    <row r="53" spans="1:23" s="12" customFormat="1" ht="6.75" customHeight="1" x14ac:dyDescent="0.2"/>
  </sheetData>
  <phoneticPr fontId="16" type="noConversion"/>
  <pageMargins left="0.78740157499999996" right="0.78740157499999996" top="0.984251969" bottom="0.984251969" header="0.4921259845" footer="0.4921259845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23</vt:i4>
      </vt:variant>
    </vt:vector>
  </HeadingPairs>
  <TitlesOfParts>
    <vt:vector size="23" baseType="lpstr">
      <vt:lpstr>Meistersch.</vt:lpstr>
      <vt:lpstr>S1</vt:lpstr>
      <vt:lpstr>S2</vt:lpstr>
      <vt:lpstr>S3</vt:lpstr>
      <vt:lpstr>S4</vt:lpstr>
      <vt:lpstr>S5</vt:lpstr>
      <vt:lpstr>S6</vt:lpstr>
      <vt:lpstr>S7</vt:lpstr>
      <vt:lpstr>S8</vt:lpstr>
      <vt:lpstr>S9</vt:lpstr>
      <vt:lpstr>S10</vt:lpstr>
      <vt:lpstr>S11</vt:lpstr>
      <vt:lpstr>S12</vt:lpstr>
      <vt:lpstr>S13</vt:lpstr>
      <vt:lpstr>Gr1</vt:lpstr>
      <vt:lpstr>Gr2</vt:lpstr>
      <vt:lpstr>Gr3</vt:lpstr>
      <vt:lpstr>Gr4</vt:lpstr>
      <vt:lpstr>Gr5</vt:lpstr>
      <vt:lpstr>Gr6</vt:lpstr>
      <vt:lpstr>Gr7</vt:lpstr>
      <vt:lpstr>Gr8</vt:lpstr>
      <vt:lpstr>Gr9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Kornmaier Beat</dc:creator>
  <cp:lastModifiedBy>Kornmaier</cp:lastModifiedBy>
  <cp:lastPrinted>2012-10-06T15:07:35Z</cp:lastPrinted>
  <dcterms:created xsi:type="dcterms:W3CDTF">1998-04-18T15:32:14Z</dcterms:created>
  <dcterms:modified xsi:type="dcterms:W3CDTF">2012-10-06T15:16:24Z</dcterms:modified>
</cp:coreProperties>
</file>